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Aktuariat\Kirchenrat\Neustrukturierung\Neustrukturierung aktuell\Jahresarbeitsaufgabenplanungstool\"/>
    </mc:Choice>
  </mc:AlternateContent>
  <bookViews>
    <workbookView xWindow="-12" yWindow="24" windowWidth="15408" windowHeight="8640"/>
  </bookViews>
  <sheets>
    <sheet name="Jahresstunden" sheetId="1" r:id="rId1"/>
    <sheet name="Zeitbudget" sheetId="2" r:id="rId2"/>
    <sheet name="Schwerpunktsetzung" sheetId="7" r:id="rId3"/>
    <sheet name="Tabelle2" sheetId="6" r:id="rId4"/>
  </sheets>
  <definedNames>
    <definedName name="_xlnm.Print_Titles" localSheetId="1">Zeitbudget!$1:$5</definedName>
    <definedName name="Print_Titles" localSheetId="1">Zeitbudget!$B:$B,Zeitbudget!$3:$4</definedName>
  </definedNames>
  <calcPr calcId="152511" concurrentCalc="0"/>
</workbook>
</file>

<file path=xl/calcChain.xml><?xml version="1.0" encoding="utf-8"?>
<calcChain xmlns="http://schemas.openxmlformats.org/spreadsheetml/2006/main">
  <c r="C7" i="1" l="1"/>
  <c r="C9" i="1"/>
  <c r="C12" i="1"/>
  <c r="C15" i="1"/>
  <c r="C18" i="1"/>
  <c r="C21" i="1"/>
  <c r="C24" i="1"/>
  <c r="C27" i="1"/>
  <c r="C30" i="1"/>
  <c r="C34" i="1"/>
  <c r="C8" i="1"/>
  <c r="C36" i="1"/>
  <c r="F89" i="2"/>
  <c r="G89" i="2"/>
  <c r="C37" i="1"/>
  <c r="G189" i="2"/>
  <c r="G191" i="2"/>
  <c r="G150" i="2"/>
  <c r="G157" i="2"/>
  <c r="G181" i="2"/>
  <c r="G184" i="2"/>
  <c r="G199" i="2"/>
  <c r="H179" i="2"/>
  <c r="H196" i="2"/>
  <c r="H187" i="2"/>
  <c r="H93" i="2"/>
  <c r="H189" i="2"/>
  <c r="H191" i="2"/>
  <c r="H157" i="2"/>
  <c r="H199" i="2"/>
  <c r="C32" i="1"/>
  <c r="H198" i="2"/>
  <c r="H200" i="2"/>
  <c r="H201" i="2"/>
  <c r="H202" i="2"/>
  <c r="G198" i="2"/>
  <c r="G200" i="2"/>
  <c r="E7" i="1"/>
  <c r="E9" i="1"/>
  <c r="E12" i="1"/>
  <c r="E15" i="1"/>
  <c r="E18" i="1"/>
  <c r="E21" i="1"/>
  <c r="E24" i="1"/>
  <c r="E27" i="1"/>
  <c r="E30" i="1"/>
  <c r="E34" i="1"/>
  <c r="K191" i="2"/>
  <c r="L191" i="2"/>
  <c r="G7" i="1"/>
  <c r="G9" i="1"/>
  <c r="G12" i="1"/>
  <c r="G15" i="1"/>
  <c r="G18" i="1"/>
  <c r="G21" i="1"/>
  <c r="G24" i="1"/>
  <c r="G27" i="1"/>
  <c r="G30" i="1"/>
  <c r="G34" i="1"/>
  <c r="O191" i="2"/>
  <c r="P191" i="2"/>
  <c r="I7" i="1"/>
  <c r="I9" i="1"/>
  <c r="I12" i="1"/>
  <c r="I15" i="1"/>
  <c r="I18" i="1"/>
  <c r="I21" i="1"/>
  <c r="I24" i="1"/>
  <c r="I27" i="1"/>
  <c r="I30" i="1"/>
  <c r="I34" i="1"/>
  <c r="S191" i="2"/>
  <c r="T191" i="2"/>
  <c r="K7" i="1"/>
  <c r="K9" i="1"/>
  <c r="K12" i="1"/>
  <c r="K15" i="1"/>
  <c r="K18" i="1"/>
  <c r="K21" i="1"/>
  <c r="K24" i="1"/>
  <c r="K27" i="1"/>
  <c r="K30" i="1"/>
  <c r="K34" i="1"/>
  <c r="W191" i="2"/>
  <c r="X191" i="2"/>
  <c r="M7" i="1"/>
  <c r="M9" i="1"/>
  <c r="M12" i="1"/>
  <c r="M15" i="1"/>
  <c r="M18" i="1"/>
  <c r="M21" i="1"/>
  <c r="M24" i="1"/>
  <c r="M27" i="1"/>
  <c r="M30" i="1"/>
  <c r="M34" i="1"/>
  <c r="AA191" i="2"/>
  <c r="AB191" i="2"/>
  <c r="O7" i="1"/>
  <c r="O9" i="1"/>
  <c r="O12" i="1"/>
  <c r="O15" i="1"/>
  <c r="O18" i="1"/>
  <c r="O21" i="1"/>
  <c r="O24" i="1"/>
  <c r="O27" i="1"/>
  <c r="O30" i="1"/>
  <c r="O34" i="1"/>
  <c r="AE191" i="2"/>
  <c r="AF191" i="2"/>
  <c r="Q7" i="1"/>
  <c r="Q9" i="1"/>
  <c r="Q12" i="1"/>
  <c r="Q15" i="1"/>
  <c r="Q18" i="1"/>
  <c r="Q21" i="1"/>
  <c r="Q24" i="1"/>
  <c r="Q27" i="1"/>
  <c r="Q30" i="1"/>
  <c r="Q34" i="1"/>
  <c r="AI191" i="2"/>
  <c r="AJ191" i="2"/>
  <c r="S7" i="1"/>
  <c r="S9" i="1"/>
  <c r="S12" i="1"/>
  <c r="S15" i="1"/>
  <c r="S18" i="1"/>
  <c r="S21" i="1"/>
  <c r="S24" i="1"/>
  <c r="S27" i="1"/>
  <c r="S30" i="1"/>
  <c r="S34" i="1"/>
  <c r="AM191" i="2"/>
  <c r="AN191" i="2"/>
  <c r="AQ191" i="2"/>
  <c r="E37" i="1"/>
  <c r="K189" i="2"/>
  <c r="G195" i="2"/>
  <c r="K195" i="2"/>
  <c r="L196" i="2"/>
  <c r="AN196" i="2"/>
  <c r="AI195" i="2"/>
  <c r="AJ196" i="2"/>
  <c r="AE195" i="2"/>
  <c r="AF196" i="2"/>
  <c r="AA195" i="2"/>
  <c r="AB196" i="2"/>
  <c r="W195" i="2"/>
  <c r="X196" i="2"/>
  <c r="S195" i="2"/>
  <c r="T196" i="2"/>
  <c r="O195" i="2"/>
  <c r="P196" i="2"/>
  <c r="Q37" i="1"/>
  <c r="AI189" i="2"/>
  <c r="AJ189" i="2"/>
  <c r="O37" i="1"/>
  <c r="AE189" i="2"/>
  <c r="AF189" i="2"/>
  <c r="M37" i="1"/>
  <c r="AA189" i="2"/>
  <c r="AB189" i="2"/>
  <c r="K37" i="1"/>
  <c r="W189" i="2"/>
  <c r="X189" i="2"/>
  <c r="I37" i="1"/>
  <c r="S189" i="2"/>
  <c r="T189" i="2"/>
  <c r="G37" i="1"/>
  <c r="O189" i="2"/>
  <c r="P189" i="2"/>
  <c r="L189" i="2"/>
  <c r="E6" i="2"/>
  <c r="G6" i="2"/>
  <c r="K6" i="2"/>
  <c r="O6" i="2"/>
  <c r="S6" i="2"/>
  <c r="W6" i="2"/>
  <c r="AA6" i="2"/>
  <c r="AE6" i="2"/>
  <c r="AI6" i="2"/>
  <c r="AM6" i="2"/>
  <c r="AQ6" i="2"/>
  <c r="E7" i="2"/>
  <c r="G7" i="2"/>
  <c r="K7" i="2"/>
  <c r="O7" i="2"/>
  <c r="S7" i="2"/>
  <c r="W7" i="2"/>
  <c r="AA7" i="2"/>
  <c r="AE7" i="2"/>
  <c r="AI7" i="2"/>
  <c r="AM7" i="2"/>
  <c r="AQ7" i="2"/>
  <c r="E8" i="2"/>
  <c r="G8" i="2"/>
  <c r="K8" i="2"/>
  <c r="O8" i="2"/>
  <c r="S8" i="2"/>
  <c r="W8" i="2"/>
  <c r="AA8" i="2"/>
  <c r="AE8" i="2"/>
  <c r="AI8" i="2"/>
  <c r="AM8" i="2"/>
  <c r="AQ8" i="2"/>
  <c r="E9" i="2"/>
  <c r="G9" i="2"/>
  <c r="K9" i="2"/>
  <c r="O9" i="2"/>
  <c r="S9" i="2"/>
  <c r="W9" i="2"/>
  <c r="AA9" i="2"/>
  <c r="AE9" i="2"/>
  <c r="AI9" i="2"/>
  <c r="AM9" i="2"/>
  <c r="AQ9" i="2"/>
  <c r="E10" i="2"/>
  <c r="G10" i="2"/>
  <c r="K10" i="2"/>
  <c r="O10" i="2"/>
  <c r="S10" i="2"/>
  <c r="W10" i="2"/>
  <c r="AA10" i="2"/>
  <c r="AE10" i="2"/>
  <c r="AI10" i="2"/>
  <c r="AM10" i="2"/>
  <c r="AQ10" i="2"/>
  <c r="E11" i="2"/>
  <c r="G11" i="2"/>
  <c r="K11" i="2"/>
  <c r="O11" i="2"/>
  <c r="S11" i="2"/>
  <c r="W11" i="2"/>
  <c r="AA11" i="2"/>
  <c r="AE11" i="2"/>
  <c r="AI11" i="2"/>
  <c r="AM11" i="2"/>
  <c r="AQ11" i="2"/>
  <c r="E12" i="2"/>
  <c r="G12" i="2"/>
  <c r="K12" i="2"/>
  <c r="O12" i="2"/>
  <c r="S12" i="2"/>
  <c r="W12" i="2"/>
  <c r="AA12" i="2"/>
  <c r="AE12" i="2"/>
  <c r="AI12" i="2"/>
  <c r="AM12" i="2"/>
  <c r="AQ12" i="2"/>
  <c r="AQ13" i="2"/>
  <c r="E14" i="2"/>
  <c r="G14" i="2"/>
  <c r="K14" i="2"/>
  <c r="O14" i="2"/>
  <c r="S14" i="2"/>
  <c r="W14" i="2"/>
  <c r="AA14" i="2"/>
  <c r="AE14" i="2"/>
  <c r="AI14" i="2"/>
  <c r="AM14" i="2"/>
  <c r="AQ14" i="2"/>
  <c r="AQ15" i="2"/>
  <c r="AR16" i="2"/>
  <c r="AM145" i="2"/>
  <c r="AI145" i="2"/>
  <c r="AE145" i="2"/>
  <c r="AA145" i="2"/>
  <c r="W145" i="2"/>
  <c r="S145" i="2"/>
  <c r="O145" i="2"/>
  <c r="K150" i="2"/>
  <c r="AP88" i="2"/>
  <c r="AP87" i="2"/>
  <c r="E88" i="2"/>
  <c r="G88" i="2"/>
  <c r="AM88" i="2"/>
  <c r="AM67" i="2"/>
  <c r="AI42" i="2"/>
  <c r="K88" i="2"/>
  <c r="O88" i="2"/>
  <c r="S88" i="2"/>
  <c r="W88" i="2"/>
  <c r="AA88" i="2"/>
  <c r="AE88" i="2"/>
  <c r="AI88" i="2"/>
  <c r="AQ88" i="2"/>
  <c r="S67" i="2"/>
  <c r="AA67" i="2"/>
  <c r="AI67" i="2"/>
  <c r="O67" i="2"/>
  <c r="W67" i="2"/>
  <c r="AE67" i="2"/>
  <c r="AA42" i="2"/>
  <c r="S42" i="2"/>
  <c r="AM42" i="2"/>
  <c r="AE42" i="2"/>
  <c r="W42" i="2"/>
  <c r="O42" i="2"/>
  <c r="O157" i="2"/>
  <c r="AP69" i="2"/>
  <c r="AQ182" i="2"/>
  <c r="AP177" i="2"/>
  <c r="AP176" i="2"/>
  <c r="AP175" i="2"/>
  <c r="AP174" i="2"/>
  <c r="AP173" i="2"/>
  <c r="AP172" i="2"/>
  <c r="AP171" i="2"/>
  <c r="AP170" i="2"/>
  <c r="AP169" i="2"/>
  <c r="AP168" i="2"/>
  <c r="AP167" i="2"/>
  <c r="AP166" i="2"/>
  <c r="AP165" i="2"/>
  <c r="AP164" i="2"/>
  <c r="AP163" i="2"/>
  <c r="AP159" i="2"/>
  <c r="AP161" i="2"/>
  <c r="AP160" i="2"/>
  <c r="AP152" i="2"/>
  <c r="E152" i="2"/>
  <c r="AE152" i="2"/>
  <c r="AQ137" i="2"/>
  <c r="AQ136" i="2"/>
  <c r="S152" i="2"/>
  <c r="AI152" i="2"/>
  <c r="G152" i="2"/>
  <c r="W152" i="2"/>
  <c r="AM152" i="2"/>
  <c r="K152" i="2"/>
  <c r="AA152" i="2"/>
  <c r="O152" i="2"/>
  <c r="AQ152" i="2"/>
  <c r="AP81" i="2"/>
  <c r="AQ140" i="2"/>
  <c r="AP138" i="2"/>
  <c r="E138" i="2"/>
  <c r="AE138" i="2"/>
  <c r="AQ120" i="2"/>
  <c r="AQ70" i="2"/>
  <c r="E70" i="2"/>
  <c r="E69" i="2"/>
  <c r="AA69" i="2"/>
  <c r="E87" i="2"/>
  <c r="AE87" i="2"/>
  <c r="AP63" i="2"/>
  <c r="E63" i="2"/>
  <c r="AE63" i="2"/>
  <c r="AP28" i="2"/>
  <c r="E28" i="2"/>
  <c r="AE28" i="2"/>
  <c r="AP29" i="2"/>
  <c r="E29" i="2"/>
  <c r="AA29" i="2"/>
  <c r="AQ43" i="2"/>
  <c r="AP41" i="2"/>
  <c r="E41" i="2"/>
  <c r="AE41" i="2"/>
  <c r="AP40" i="2"/>
  <c r="E40" i="2"/>
  <c r="AE40" i="2"/>
  <c r="AP39" i="2"/>
  <c r="E39" i="2"/>
  <c r="AE39" i="2"/>
  <c r="K138" i="2"/>
  <c r="W138" i="2"/>
  <c r="AA138" i="2"/>
  <c r="G138" i="2"/>
  <c r="AM138" i="2"/>
  <c r="S138" i="2"/>
  <c r="AI138" i="2"/>
  <c r="O138" i="2"/>
  <c r="O69" i="2"/>
  <c r="AE69" i="2"/>
  <c r="S69" i="2"/>
  <c r="AI69" i="2"/>
  <c r="G69" i="2"/>
  <c r="W69" i="2"/>
  <c r="AM69" i="2"/>
  <c r="K69" i="2"/>
  <c r="S87" i="2"/>
  <c r="AI87" i="2"/>
  <c r="G87" i="2"/>
  <c r="W87" i="2"/>
  <c r="AM87" i="2"/>
  <c r="K87" i="2"/>
  <c r="AA87" i="2"/>
  <c r="O87" i="2"/>
  <c r="O29" i="2"/>
  <c r="G28" i="2"/>
  <c r="AM28" i="2"/>
  <c r="AE29" i="2"/>
  <c r="K28" i="2"/>
  <c r="W28" i="2"/>
  <c r="AA28" i="2"/>
  <c r="AI63" i="2"/>
  <c r="W63" i="2"/>
  <c r="AA63" i="2"/>
  <c r="S63" i="2"/>
  <c r="G63" i="2"/>
  <c r="AM63" i="2"/>
  <c r="K63" i="2"/>
  <c r="O63" i="2"/>
  <c r="S28" i="2"/>
  <c r="AI28" i="2"/>
  <c r="O28" i="2"/>
  <c r="S29" i="2"/>
  <c r="AI29" i="2"/>
  <c r="G29" i="2"/>
  <c r="W29" i="2"/>
  <c r="AM29" i="2"/>
  <c r="K29" i="2"/>
  <c r="S40" i="2"/>
  <c r="AI40" i="2"/>
  <c r="G40" i="2"/>
  <c r="S41" i="2"/>
  <c r="AI41" i="2"/>
  <c r="W40" i="2"/>
  <c r="AM40" i="2"/>
  <c r="G41" i="2"/>
  <c r="W41" i="2"/>
  <c r="AM41" i="2"/>
  <c r="K40" i="2"/>
  <c r="AA40" i="2"/>
  <c r="K41" i="2"/>
  <c r="AA41" i="2"/>
  <c r="O40" i="2"/>
  <c r="O41" i="2"/>
  <c r="S39" i="2"/>
  <c r="AI39" i="2"/>
  <c r="G39" i="2"/>
  <c r="W39" i="2"/>
  <c r="AM39" i="2"/>
  <c r="K39" i="2"/>
  <c r="AA39" i="2"/>
  <c r="O39" i="2"/>
  <c r="AP38" i="2"/>
  <c r="E38" i="2"/>
  <c r="AM38" i="2"/>
  <c r="AP33" i="2"/>
  <c r="E33" i="2"/>
  <c r="AM33" i="2"/>
  <c r="AP32" i="2"/>
  <c r="E32" i="2"/>
  <c r="AE32" i="2"/>
  <c r="AP31" i="2"/>
  <c r="E31" i="2"/>
  <c r="AE31" i="2"/>
  <c r="AP30" i="2"/>
  <c r="E30" i="2"/>
  <c r="AM30" i="2"/>
  <c r="AP27" i="2"/>
  <c r="E27" i="2"/>
  <c r="AE27" i="2"/>
  <c r="AP8" i="2"/>
  <c r="AQ138" i="2"/>
  <c r="AQ69" i="2"/>
  <c r="AQ87" i="2"/>
  <c r="AQ28" i="2"/>
  <c r="K38" i="2"/>
  <c r="AA38" i="2"/>
  <c r="AQ63" i="2"/>
  <c r="AQ29" i="2"/>
  <c r="AQ41" i="2"/>
  <c r="AQ40" i="2"/>
  <c r="AQ39" i="2"/>
  <c r="AA32" i="2"/>
  <c r="AE38" i="2"/>
  <c r="O38" i="2"/>
  <c r="S38" i="2"/>
  <c r="AI38" i="2"/>
  <c r="G38" i="2"/>
  <c r="W38" i="2"/>
  <c r="O33" i="2"/>
  <c r="AA33" i="2"/>
  <c r="AE33" i="2"/>
  <c r="K33" i="2"/>
  <c r="S33" i="2"/>
  <c r="AI33" i="2"/>
  <c r="G33" i="2"/>
  <c r="W33" i="2"/>
  <c r="AA31" i="2"/>
  <c r="O30" i="2"/>
  <c r="AA30" i="2"/>
  <c r="K31" i="2"/>
  <c r="K32" i="2"/>
  <c r="AE30" i="2"/>
  <c r="K30" i="2"/>
  <c r="S32" i="2"/>
  <c r="AI32" i="2"/>
  <c r="G32" i="2"/>
  <c r="W32" i="2"/>
  <c r="AM32" i="2"/>
  <c r="O32" i="2"/>
  <c r="S31" i="2"/>
  <c r="AI31" i="2"/>
  <c r="G31" i="2"/>
  <c r="W31" i="2"/>
  <c r="AM31" i="2"/>
  <c r="O31" i="2"/>
  <c r="S30" i="2"/>
  <c r="AI30" i="2"/>
  <c r="G30" i="2"/>
  <c r="W30" i="2"/>
  <c r="K27" i="2"/>
  <c r="AA27" i="2"/>
  <c r="S27" i="2"/>
  <c r="AI27" i="2"/>
  <c r="G27" i="2"/>
  <c r="W27" i="2"/>
  <c r="AM27" i="2"/>
  <c r="O27" i="2"/>
  <c r="E167" i="2"/>
  <c r="AA167" i="2"/>
  <c r="AQ82" i="2"/>
  <c r="E82" i="2"/>
  <c r="AQ38" i="2"/>
  <c r="AQ33" i="2"/>
  <c r="AQ32" i="2"/>
  <c r="AQ31" i="2"/>
  <c r="AQ30" i="2"/>
  <c r="AQ27" i="2"/>
  <c r="AI167" i="2"/>
  <c r="G167" i="2"/>
  <c r="W167" i="2"/>
  <c r="AM167" i="2"/>
  <c r="O167" i="2"/>
  <c r="AE167" i="2"/>
  <c r="S167" i="2"/>
  <c r="K167" i="2"/>
  <c r="AP66" i="2"/>
  <c r="E66" i="2"/>
  <c r="AE66" i="2"/>
  <c r="AQ167" i="2"/>
  <c r="S66" i="2"/>
  <c r="AI66" i="2"/>
  <c r="G66" i="2"/>
  <c r="W66" i="2"/>
  <c r="AM66" i="2"/>
  <c r="K66" i="2"/>
  <c r="AA66" i="2"/>
  <c r="O66" i="2"/>
  <c r="E176" i="2"/>
  <c r="AE176" i="2"/>
  <c r="AA176" i="2"/>
  <c r="K176" i="2"/>
  <c r="AQ66" i="2"/>
  <c r="S176" i="2"/>
  <c r="AI176" i="2"/>
  <c r="G176" i="2"/>
  <c r="W176" i="2"/>
  <c r="AM176" i="2"/>
  <c r="O176" i="2"/>
  <c r="E195" i="2"/>
  <c r="AQ176" i="2"/>
  <c r="AQ186" i="2"/>
  <c r="AQ183" i="2"/>
  <c r="AM150" i="2"/>
  <c r="AP185" i="2"/>
  <c r="E185" i="2"/>
  <c r="AM184" i="2"/>
  <c r="AI184" i="2"/>
  <c r="AE184" i="2"/>
  <c r="AA184" i="2"/>
  <c r="W184" i="2"/>
  <c r="S184" i="2"/>
  <c r="O184" i="2"/>
  <c r="K184" i="2"/>
  <c r="AQ178" i="2"/>
  <c r="AQ162" i="2"/>
  <c r="E177" i="2"/>
  <c r="AM177" i="2"/>
  <c r="E175" i="2"/>
  <c r="AM175" i="2"/>
  <c r="E174" i="2"/>
  <c r="G174" i="2"/>
  <c r="E173" i="2"/>
  <c r="AM173" i="2"/>
  <c r="E172" i="2"/>
  <c r="AM172" i="2"/>
  <c r="E171" i="2"/>
  <c r="AI171" i="2"/>
  <c r="E170" i="2"/>
  <c r="G170" i="2"/>
  <c r="E169" i="2"/>
  <c r="G169" i="2"/>
  <c r="E168" i="2"/>
  <c r="AM168" i="2"/>
  <c r="E166" i="2"/>
  <c r="G166" i="2"/>
  <c r="E165" i="2"/>
  <c r="AM165" i="2"/>
  <c r="E164" i="2"/>
  <c r="AM164" i="2"/>
  <c r="E163" i="2"/>
  <c r="AM163" i="2"/>
  <c r="E161" i="2"/>
  <c r="AI161" i="2"/>
  <c r="E160" i="2"/>
  <c r="K160" i="2"/>
  <c r="E159" i="2"/>
  <c r="G159" i="2"/>
  <c r="AP153" i="2"/>
  <c r="AP149" i="2"/>
  <c r="AP148" i="2"/>
  <c r="AP147" i="2"/>
  <c r="AP146" i="2"/>
  <c r="AP144" i="2"/>
  <c r="AQ154" i="2"/>
  <c r="AQ151" i="2"/>
  <c r="S150" i="2"/>
  <c r="O150" i="2"/>
  <c r="AI150" i="2"/>
  <c r="AQ156" i="2"/>
  <c r="S157" i="2"/>
  <c r="K157" i="2"/>
  <c r="E153" i="2"/>
  <c r="AM153" i="2"/>
  <c r="AP155" i="2"/>
  <c r="E155" i="2"/>
  <c r="AI155" i="2"/>
  <c r="E150" i="2"/>
  <c r="E149" i="2"/>
  <c r="E148" i="2"/>
  <c r="G148" i="2"/>
  <c r="E147" i="2"/>
  <c r="S147" i="2"/>
  <c r="E146" i="2"/>
  <c r="G146" i="2"/>
  <c r="E144" i="2"/>
  <c r="S144" i="2"/>
  <c r="E139" i="2"/>
  <c r="AI139" i="2"/>
  <c r="AQ135" i="2"/>
  <c r="AQ134" i="2"/>
  <c r="AQ133" i="2"/>
  <c r="AQ141" i="2"/>
  <c r="E141" i="2"/>
  <c r="AP139" i="2"/>
  <c r="AQ130" i="2"/>
  <c r="AQ128" i="2"/>
  <c r="AQ127" i="2"/>
  <c r="AQ126" i="2"/>
  <c r="AP125" i="2"/>
  <c r="E125" i="2"/>
  <c r="AM125" i="2"/>
  <c r="AP129" i="2"/>
  <c r="E129" i="2"/>
  <c r="AI129" i="2"/>
  <c r="AP121" i="2"/>
  <c r="AP117" i="2"/>
  <c r="AP115" i="2"/>
  <c r="AP112" i="2"/>
  <c r="AQ122" i="2"/>
  <c r="AQ119" i="2"/>
  <c r="AQ118" i="2"/>
  <c r="AQ116" i="2"/>
  <c r="AQ114" i="2"/>
  <c r="AQ113" i="2"/>
  <c r="E122" i="2"/>
  <c r="E121" i="2"/>
  <c r="AI121" i="2"/>
  <c r="E117" i="2"/>
  <c r="G117" i="2"/>
  <c r="E115" i="2"/>
  <c r="AI115" i="2"/>
  <c r="E112" i="2"/>
  <c r="AM112" i="2"/>
  <c r="AQ109" i="2"/>
  <c r="AQ107" i="2"/>
  <c r="AQ106" i="2"/>
  <c r="AQ105" i="2"/>
  <c r="AQ104" i="2"/>
  <c r="AQ102" i="2"/>
  <c r="AP108" i="2"/>
  <c r="E108" i="2"/>
  <c r="AI108" i="2"/>
  <c r="AQ99" i="2"/>
  <c r="AQ97" i="2"/>
  <c r="AQ96" i="2"/>
  <c r="AQ95" i="2"/>
  <c r="AP98" i="2"/>
  <c r="E98" i="2"/>
  <c r="AI98" i="2"/>
  <c r="AQ92" i="2"/>
  <c r="AQ90" i="2"/>
  <c r="AP91" i="2"/>
  <c r="E91" i="2"/>
  <c r="AI91" i="2"/>
  <c r="AQ84" i="2"/>
  <c r="AQ79" i="2"/>
  <c r="AQ78" i="2"/>
  <c r="AP83" i="2"/>
  <c r="AP80" i="2"/>
  <c r="AP77" i="2"/>
  <c r="AP76" i="2"/>
  <c r="AP75" i="2"/>
  <c r="E83" i="2"/>
  <c r="AM83" i="2"/>
  <c r="E81" i="2"/>
  <c r="AM81" i="2"/>
  <c r="E80" i="2"/>
  <c r="AM80" i="2"/>
  <c r="E77" i="2"/>
  <c r="AI77" i="2"/>
  <c r="E76" i="2"/>
  <c r="AI76" i="2"/>
  <c r="E75" i="2"/>
  <c r="AM75" i="2"/>
  <c r="AP71" i="2"/>
  <c r="AP68" i="2"/>
  <c r="AP65" i="2"/>
  <c r="AP64" i="2"/>
  <c r="AP62" i="2"/>
  <c r="AP61" i="2"/>
  <c r="AP60" i="2"/>
  <c r="AQ72" i="2"/>
  <c r="E71" i="2"/>
  <c r="AI71" i="2"/>
  <c r="E68" i="2"/>
  <c r="O68" i="2"/>
  <c r="E65" i="2"/>
  <c r="AM65" i="2"/>
  <c r="E60" i="2"/>
  <c r="AM60" i="2"/>
  <c r="E61" i="2"/>
  <c r="W61" i="2"/>
  <c r="AQ57" i="2"/>
  <c r="AP56" i="2"/>
  <c r="AP54" i="2"/>
  <c r="AP53" i="2"/>
  <c r="AP52" i="2"/>
  <c r="AP51" i="2"/>
  <c r="AP50" i="2"/>
  <c r="AP49" i="2"/>
  <c r="E56" i="2"/>
  <c r="AI56" i="2"/>
  <c r="AQ55" i="2"/>
  <c r="AQ44" i="2"/>
  <c r="AQ34" i="2"/>
  <c r="AQ23" i="2"/>
  <c r="AP37" i="2"/>
  <c r="AP36" i="2"/>
  <c r="AP35" i="2"/>
  <c r="AP26" i="2"/>
  <c r="AQ46" i="2"/>
  <c r="AP45" i="2"/>
  <c r="E45" i="2"/>
  <c r="AI45" i="2"/>
  <c r="AP18" i="2"/>
  <c r="AP22" i="2"/>
  <c r="AP21" i="2"/>
  <c r="AP20" i="2"/>
  <c r="AP19" i="2"/>
  <c r="AP6" i="2"/>
  <c r="AP7" i="2"/>
  <c r="AP9" i="2"/>
  <c r="AP10" i="2"/>
  <c r="AP11" i="2"/>
  <c r="AP12" i="2"/>
  <c r="AP14" i="2"/>
  <c r="E22" i="2"/>
  <c r="AM22" i="2"/>
  <c r="S149" i="2"/>
  <c r="AM149" i="2"/>
  <c r="AI185" i="2"/>
  <c r="S185" i="2"/>
  <c r="O185" i="2"/>
  <c r="G144" i="2"/>
  <c r="K153" i="2"/>
  <c r="AA153" i="2"/>
  <c r="G161" i="2"/>
  <c r="G173" i="2"/>
  <c r="K161" i="2"/>
  <c r="O160" i="2"/>
  <c r="S160" i="2"/>
  <c r="W160" i="2"/>
  <c r="AA160" i="2"/>
  <c r="AE160" i="2"/>
  <c r="AI160" i="2"/>
  <c r="AM160" i="2"/>
  <c r="G172" i="2"/>
  <c r="K172" i="2"/>
  <c r="K174" i="2"/>
  <c r="O172" i="2"/>
  <c r="O174" i="2"/>
  <c r="S172" i="2"/>
  <c r="S174" i="2"/>
  <c r="W172" i="2"/>
  <c r="W174" i="2"/>
  <c r="AA172" i="2"/>
  <c r="AA174" i="2"/>
  <c r="AE172" i="2"/>
  <c r="AE174" i="2"/>
  <c r="AI172" i="2"/>
  <c r="AI174" i="2"/>
  <c r="AM174" i="2"/>
  <c r="AM161" i="2"/>
  <c r="AA149" i="2"/>
  <c r="S153" i="2"/>
  <c r="AI153" i="2"/>
  <c r="G160" i="2"/>
  <c r="O159" i="2"/>
  <c r="O161" i="2"/>
  <c r="S161" i="2"/>
  <c r="W161" i="2"/>
  <c r="AA161" i="2"/>
  <c r="AE161" i="2"/>
  <c r="G163" i="2"/>
  <c r="K163" i="2"/>
  <c r="K173" i="2"/>
  <c r="O163" i="2"/>
  <c r="O173" i="2"/>
  <c r="S163" i="2"/>
  <c r="S173" i="2"/>
  <c r="W163" i="2"/>
  <c r="W173" i="2"/>
  <c r="AA163" i="2"/>
  <c r="AA173" i="2"/>
  <c r="AE163" i="2"/>
  <c r="AE173" i="2"/>
  <c r="AI163" i="2"/>
  <c r="AI173" i="2"/>
  <c r="AQ184" i="2"/>
  <c r="G177" i="2"/>
  <c r="K177" i="2"/>
  <c r="S177" i="2"/>
  <c r="AA177" i="2"/>
  <c r="AI177" i="2"/>
  <c r="O177" i="2"/>
  <c r="W177" i="2"/>
  <c r="AE177" i="2"/>
  <c r="G175" i="2"/>
  <c r="K175" i="2"/>
  <c r="O175" i="2"/>
  <c r="S175" i="2"/>
  <c r="W175" i="2"/>
  <c r="AA175" i="2"/>
  <c r="AE175" i="2"/>
  <c r="AI175" i="2"/>
  <c r="K170" i="2"/>
  <c r="O170" i="2"/>
  <c r="S170" i="2"/>
  <c r="W170" i="2"/>
  <c r="AA170" i="2"/>
  <c r="AE170" i="2"/>
  <c r="AI170" i="2"/>
  <c r="AM170" i="2"/>
  <c r="O171" i="2"/>
  <c r="W171" i="2"/>
  <c r="AE171" i="2"/>
  <c r="AM171" i="2"/>
  <c r="G171" i="2"/>
  <c r="K171" i="2"/>
  <c r="S171" i="2"/>
  <c r="AA171" i="2"/>
  <c r="K169" i="2"/>
  <c r="O169" i="2"/>
  <c r="S169" i="2"/>
  <c r="W169" i="2"/>
  <c r="AA169" i="2"/>
  <c r="AE169" i="2"/>
  <c r="AI169" i="2"/>
  <c r="AM169" i="2"/>
  <c r="G168" i="2"/>
  <c r="K168" i="2"/>
  <c r="S168" i="2"/>
  <c r="AA168" i="2"/>
  <c r="AI168" i="2"/>
  <c r="O168" i="2"/>
  <c r="W168" i="2"/>
  <c r="AE168" i="2"/>
  <c r="K166" i="2"/>
  <c r="O166" i="2"/>
  <c r="S166" i="2"/>
  <c r="W166" i="2"/>
  <c r="AA166" i="2"/>
  <c r="AE166" i="2"/>
  <c r="AI166" i="2"/>
  <c r="AM166" i="2"/>
  <c r="G165" i="2"/>
  <c r="K165" i="2"/>
  <c r="S165" i="2"/>
  <c r="AA165" i="2"/>
  <c r="AI165" i="2"/>
  <c r="O165" i="2"/>
  <c r="W165" i="2"/>
  <c r="AE165" i="2"/>
  <c r="G164" i="2"/>
  <c r="K164" i="2"/>
  <c r="O164" i="2"/>
  <c r="S164" i="2"/>
  <c r="W164" i="2"/>
  <c r="AA164" i="2"/>
  <c r="AE164" i="2"/>
  <c r="AI164" i="2"/>
  <c r="W159" i="2"/>
  <c r="AI159" i="2"/>
  <c r="K159" i="2"/>
  <c r="S159" i="2"/>
  <c r="AA159" i="2"/>
  <c r="AM159" i="2"/>
  <c r="AE159" i="2"/>
  <c r="W144" i="2"/>
  <c r="AI144" i="2"/>
  <c r="AA144" i="2"/>
  <c r="AE144" i="2"/>
  <c r="AM144" i="2"/>
  <c r="W146" i="2"/>
  <c r="AA146" i="2"/>
  <c r="AE146" i="2"/>
  <c r="AI146" i="2"/>
  <c r="AM146" i="2"/>
  <c r="W147" i="2"/>
  <c r="AI147" i="2"/>
  <c r="AA147" i="2"/>
  <c r="AE147" i="2"/>
  <c r="AM147" i="2"/>
  <c r="W148" i="2"/>
  <c r="AA148" i="2"/>
  <c r="AE148" i="2"/>
  <c r="AI148" i="2"/>
  <c r="AM148" i="2"/>
  <c r="AI149" i="2"/>
  <c r="W149" i="2"/>
  <c r="AE149" i="2"/>
  <c r="O153" i="2"/>
  <c r="W153" i="2"/>
  <c r="AE153" i="2"/>
  <c r="S155" i="2"/>
  <c r="W155" i="2"/>
  <c r="G155" i="2"/>
  <c r="G112" i="2"/>
  <c r="K112" i="2"/>
  <c r="K117" i="2"/>
  <c r="G185" i="2"/>
  <c r="W185" i="2"/>
  <c r="AE185" i="2"/>
  <c r="AM185" i="2"/>
  <c r="K185" i="2"/>
  <c r="AA185" i="2"/>
  <c r="G83" i="2"/>
  <c r="O115" i="2"/>
  <c r="S112" i="2"/>
  <c r="S117" i="2"/>
  <c r="W115" i="2"/>
  <c r="AA112" i="2"/>
  <c r="AA117" i="2"/>
  <c r="AE115" i="2"/>
  <c r="AI112" i="2"/>
  <c r="AI117" i="2"/>
  <c r="AM115" i="2"/>
  <c r="G147" i="2"/>
  <c r="G149" i="2"/>
  <c r="K146" i="2"/>
  <c r="K148" i="2"/>
  <c r="O146" i="2"/>
  <c r="O148" i="2"/>
  <c r="S146" i="2"/>
  <c r="S148" i="2"/>
  <c r="O155" i="2"/>
  <c r="G61" i="2"/>
  <c r="G91" i="2"/>
  <c r="G115" i="2"/>
  <c r="K115" i="2"/>
  <c r="O112" i="2"/>
  <c r="O117" i="2"/>
  <c r="S115" i="2"/>
  <c r="W112" i="2"/>
  <c r="W117" i="2"/>
  <c r="AA115" i="2"/>
  <c r="AE112" i="2"/>
  <c r="AE117" i="2"/>
  <c r="AM117" i="2"/>
  <c r="O125" i="2"/>
  <c r="K144" i="2"/>
  <c r="K147" i="2"/>
  <c r="K149" i="2"/>
  <c r="O144" i="2"/>
  <c r="O147" i="2"/>
  <c r="O149" i="2"/>
  <c r="G153" i="2"/>
  <c r="K155" i="2"/>
  <c r="AE155" i="2"/>
  <c r="AM155" i="2"/>
  <c r="AA155" i="2"/>
  <c r="G139" i="2"/>
  <c r="O139" i="2"/>
  <c r="W139" i="2"/>
  <c r="AE139" i="2"/>
  <c r="AM139" i="2"/>
  <c r="K139" i="2"/>
  <c r="S139" i="2"/>
  <c r="AA139" i="2"/>
  <c r="K125" i="2"/>
  <c r="S125" i="2"/>
  <c r="AA125" i="2"/>
  <c r="AI125" i="2"/>
  <c r="G125" i="2"/>
  <c r="W125" i="2"/>
  <c r="AE125" i="2"/>
  <c r="G129" i="2"/>
  <c r="O129" i="2"/>
  <c r="W129" i="2"/>
  <c r="AE129" i="2"/>
  <c r="AM129" i="2"/>
  <c r="K129" i="2"/>
  <c r="S129" i="2"/>
  <c r="AA129" i="2"/>
  <c r="G121" i="2"/>
  <c r="O121" i="2"/>
  <c r="W121" i="2"/>
  <c r="AE121" i="2"/>
  <c r="AM121" i="2"/>
  <c r="K121" i="2"/>
  <c r="S121" i="2"/>
  <c r="AA121" i="2"/>
  <c r="G108" i="2"/>
  <c r="O108" i="2"/>
  <c r="W108" i="2"/>
  <c r="AE108" i="2"/>
  <c r="AM108" i="2"/>
  <c r="K108" i="2"/>
  <c r="S108" i="2"/>
  <c r="AA108" i="2"/>
  <c r="G98" i="2"/>
  <c r="O98" i="2"/>
  <c r="W98" i="2"/>
  <c r="AE98" i="2"/>
  <c r="AM98" i="2"/>
  <c r="K98" i="2"/>
  <c r="S98" i="2"/>
  <c r="AA98" i="2"/>
  <c r="O91" i="2"/>
  <c r="W91" i="2"/>
  <c r="AE91" i="2"/>
  <c r="AM91" i="2"/>
  <c r="K91" i="2"/>
  <c r="S91" i="2"/>
  <c r="AA91" i="2"/>
  <c r="O56" i="2"/>
  <c r="W56" i="2"/>
  <c r="AE56" i="2"/>
  <c r="AM56" i="2"/>
  <c r="G60" i="2"/>
  <c r="K61" i="2"/>
  <c r="K68" i="2"/>
  <c r="O61" i="2"/>
  <c r="S60" i="2"/>
  <c r="S65" i="2"/>
  <c r="W60" i="2"/>
  <c r="W65" i="2"/>
  <c r="AA61" i="2"/>
  <c r="AA68" i="2"/>
  <c r="AE61" i="2"/>
  <c r="AE68" i="2"/>
  <c r="AI61" i="2"/>
  <c r="AI68" i="2"/>
  <c r="AM61" i="2"/>
  <c r="AM68" i="2"/>
  <c r="O71" i="2"/>
  <c r="W71" i="2"/>
  <c r="AE71" i="2"/>
  <c r="AM71" i="2"/>
  <c r="W68" i="2"/>
  <c r="G80" i="2"/>
  <c r="G81" i="2"/>
  <c r="K80" i="2"/>
  <c r="K81" i="2"/>
  <c r="O80" i="2"/>
  <c r="O81" i="2"/>
  <c r="S80" i="2"/>
  <c r="S81" i="2"/>
  <c r="W80" i="2"/>
  <c r="W81" i="2"/>
  <c r="AA80" i="2"/>
  <c r="AA81" i="2"/>
  <c r="AE80" i="2"/>
  <c r="AE81" i="2"/>
  <c r="AI80" i="2"/>
  <c r="AI81" i="2"/>
  <c r="K56" i="2"/>
  <c r="S56" i="2"/>
  <c r="AA56" i="2"/>
  <c r="G68" i="2"/>
  <c r="K60" i="2"/>
  <c r="K65" i="2"/>
  <c r="O60" i="2"/>
  <c r="O65" i="2"/>
  <c r="S61" i="2"/>
  <c r="S68" i="2"/>
  <c r="AA60" i="2"/>
  <c r="AA65" i="2"/>
  <c r="AE60" i="2"/>
  <c r="AE65" i="2"/>
  <c r="AI60" i="2"/>
  <c r="AI65" i="2"/>
  <c r="K71" i="2"/>
  <c r="S71" i="2"/>
  <c r="AA71" i="2"/>
  <c r="K83" i="2"/>
  <c r="O83" i="2"/>
  <c r="S83" i="2"/>
  <c r="W83" i="2"/>
  <c r="AA83" i="2"/>
  <c r="AE83" i="2"/>
  <c r="AI83" i="2"/>
  <c r="G75" i="2"/>
  <c r="K75" i="2"/>
  <c r="O75" i="2"/>
  <c r="S75" i="2"/>
  <c r="W75" i="2"/>
  <c r="AA75" i="2"/>
  <c r="AE75" i="2"/>
  <c r="AI75" i="2"/>
  <c r="AM76" i="2"/>
  <c r="G76" i="2"/>
  <c r="K76" i="2"/>
  <c r="O76" i="2"/>
  <c r="S76" i="2"/>
  <c r="W76" i="2"/>
  <c r="AA76" i="2"/>
  <c r="AE76" i="2"/>
  <c r="G77" i="2"/>
  <c r="O77" i="2"/>
  <c r="W77" i="2"/>
  <c r="AE77" i="2"/>
  <c r="AM77" i="2"/>
  <c r="K77" i="2"/>
  <c r="S77" i="2"/>
  <c r="AA77" i="2"/>
  <c r="G71" i="2"/>
  <c r="G56" i="2"/>
  <c r="O45" i="2"/>
  <c r="W45" i="2"/>
  <c r="AE45" i="2"/>
  <c r="AM45" i="2"/>
  <c r="G45" i="2"/>
  <c r="K45" i="2"/>
  <c r="S45" i="2"/>
  <c r="AA45" i="2"/>
  <c r="G22" i="2"/>
  <c r="S22" i="2"/>
  <c r="AA22" i="2"/>
  <c r="AI22" i="2"/>
  <c r="O22" i="2"/>
  <c r="K22" i="2"/>
  <c r="W22" i="2"/>
  <c r="AE22" i="2"/>
  <c r="AQ174" i="2"/>
  <c r="AN179" i="2"/>
  <c r="AQ160" i="2"/>
  <c r="AQ172" i="2"/>
  <c r="AQ71" i="2"/>
  <c r="AQ161" i="2"/>
  <c r="AQ148" i="2"/>
  <c r="AQ185" i="2"/>
  <c r="AQ159" i="2"/>
  <c r="AQ166" i="2"/>
  <c r="AQ170" i="2"/>
  <c r="AQ163" i="2"/>
  <c r="AQ173" i="2"/>
  <c r="AQ169" i="2"/>
  <c r="AQ144" i="2"/>
  <c r="AQ146" i="2"/>
  <c r="AQ177" i="2"/>
  <c r="AQ175" i="2"/>
  <c r="AQ171" i="2"/>
  <c r="AQ168" i="2"/>
  <c r="AQ165" i="2"/>
  <c r="AQ164" i="2"/>
  <c r="AQ147" i="2"/>
  <c r="AQ149" i="2"/>
  <c r="AQ153" i="2"/>
  <c r="AQ117" i="2"/>
  <c r="H123" i="2"/>
  <c r="AQ56" i="2"/>
  <c r="AQ98" i="2"/>
  <c r="AR100" i="2"/>
  <c r="AQ91" i="2"/>
  <c r="AQ61" i="2"/>
  <c r="AQ108" i="2"/>
  <c r="AR110" i="2"/>
  <c r="AQ121" i="2"/>
  <c r="AQ129" i="2"/>
  <c r="P123" i="2"/>
  <c r="AQ115" i="2"/>
  <c r="AQ112" i="2"/>
  <c r="AQ155" i="2"/>
  <c r="AQ139" i="2"/>
  <c r="AR142" i="2"/>
  <c r="AQ125" i="2"/>
  <c r="AQ83" i="2"/>
  <c r="AQ80" i="2"/>
  <c r="AQ60" i="2"/>
  <c r="AQ77" i="2"/>
  <c r="AQ68" i="2"/>
  <c r="AQ81" i="2"/>
  <c r="AQ75" i="2"/>
  <c r="AQ76" i="2"/>
  <c r="AQ22" i="2"/>
  <c r="AQ45" i="2"/>
  <c r="AR179" i="2"/>
  <c r="AR131" i="2"/>
  <c r="AR123" i="2"/>
  <c r="AR85" i="2"/>
  <c r="E64" i="2"/>
  <c r="E62" i="2"/>
  <c r="AA62" i="2"/>
  <c r="O62" i="2"/>
  <c r="K62" i="2"/>
  <c r="G62" i="2"/>
  <c r="AE62" i="2"/>
  <c r="AM62" i="2"/>
  <c r="AI62" i="2"/>
  <c r="W62" i="2"/>
  <c r="S62" i="2"/>
  <c r="AM64" i="2"/>
  <c r="AI64" i="2"/>
  <c r="AE64" i="2"/>
  <c r="W64" i="2"/>
  <c r="S64" i="2"/>
  <c r="G64" i="2"/>
  <c r="AA64" i="2"/>
  <c r="O64" i="2"/>
  <c r="K64" i="2"/>
  <c r="AJ16" i="2"/>
  <c r="AB16" i="2"/>
  <c r="T16" i="2"/>
  <c r="AN16" i="2"/>
  <c r="X16" i="2"/>
  <c r="AF16" i="2"/>
  <c r="P16" i="2"/>
  <c r="E49" i="2"/>
  <c r="E37" i="2"/>
  <c r="E36" i="2"/>
  <c r="E35" i="2"/>
  <c r="P73" i="2"/>
  <c r="G49" i="2"/>
  <c r="AM49" i="2"/>
  <c r="AI49" i="2"/>
  <c r="AE49" i="2"/>
  <c r="AA49" i="2"/>
  <c r="W49" i="2"/>
  <c r="O49" i="2"/>
  <c r="K49" i="2"/>
  <c r="S49" i="2"/>
  <c r="AQ64" i="2"/>
  <c r="AQ62" i="2"/>
  <c r="G37" i="2"/>
  <c r="O37" i="2"/>
  <c r="K37" i="2"/>
  <c r="AM37" i="2"/>
  <c r="AI37" i="2"/>
  <c r="AE37" i="2"/>
  <c r="AA37" i="2"/>
  <c r="W37" i="2"/>
  <c r="S37" i="2"/>
  <c r="O35" i="2"/>
  <c r="K35" i="2"/>
  <c r="AM35" i="2"/>
  <c r="AI35" i="2"/>
  <c r="AE35" i="2"/>
  <c r="AA35" i="2"/>
  <c r="W35" i="2"/>
  <c r="S35" i="2"/>
  <c r="G35" i="2"/>
  <c r="G36" i="2"/>
  <c r="AM36" i="2"/>
  <c r="AI36" i="2"/>
  <c r="AE36" i="2"/>
  <c r="AA36" i="2"/>
  <c r="W36" i="2"/>
  <c r="S36" i="2"/>
  <c r="O36" i="2"/>
  <c r="K36" i="2"/>
  <c r="AQ35" i="2"/>
  <c r="AQ49" i="2"/>
  <c r="AQ36" i="2"/>
  <c r="AQ37" i="2"/>
  <c r="E26" i="2"/>
  <c r="G65" i="2"/>
  <c r="H73" i="2"/>
  <c r="AQ65" i="2"/>
  <c r="AR73" i="2"/>
  <c r="AM26" i="2"/>
  <c r="AE26" i="2"/>
  <c r="W26" i="2"/>
  <c r="O26" i="2"/>
  <c r="AI26" i="2"/>
  <c r="AA26" i="2"/>
  <c r="S26" i="2"/>
  <c r="K26" i="2"/>
  <c r="G26" i="2"/>
  <c r="H47" i="2"/>
  <c r="AQ26" i="2"/>
  <c r="E50" i="2"/>
  <c r="E54" i="2"/>
  <c r="E53" i="2"/>
  <c r="E51" i="2"/>
  <c r="E52" i="2"/>
  <c r="E21" i="2"/>
  <c r="E20" i="2"/>
  <c r="E19" i="2"/>
  <c r="E18" i="2"/>
  <c r="AM51" i="2"/>
  <c r="AI51" i="2"/>
  <c r="AE51" i="2"/>
  <c r="AA51" i="2"/>
  <c r="W51" i="2"/>
  <c r="O51" i="2"/>
  <c r="K51" i="2"/>
  <c r="G51" i="2"/>
  <c r="S51" i="2"/>
  <c r="G54" i="2"/>
  <c r="S54" i="2"/>
  <c r="O54" i="2"/>
  <c r="AM54" i="2"/>
  <c r="AI54" i="2"/>
  <c r="AE54" i="2"/>
  <c r="AA54" i="2"/>
  <c r="W54" i="2"/>
  <c r="K54" i="2"/>
  <c r="G52" i="2"/>
  <c r="S52" i="2"/>
  <c r="AM52" i="2"/>
  <c r="AI52" i="2"/>
  <c r="AE52" i="2"/>
  <c r="AA52" i="2"/>
  <c r="W52" i="2"/>
  <c r="O52" i="2"/>
  <c r="K52" i="2"/>
  <c r="G53" i="2"/>
  <c r="AM53" i="2"/>
  <c r="AI53" i="2"/>
  <c r="AE53" i="2"/>
  <c r="AA53" i="2"/>
  <c r="W53" i="2"/>
  <c r="O53" i="2"/>
  <c r="K53" i="2"/>
  <c r="S53" i="2"/>
  <c r="G50" i="2"/>
  <c r="S50" i="2"/>
  <c r="AM50" i="2"/>
  <c r="AI50" i="2"/>
  <c r="AE50" i="2"/>
  <c r="AA50" i="2"/>
  <c r="W50" i="2"/>
  <c r="O50" i="2"/>
  <c r="K50" i="2"/>
  <c r="W21" i="2"/>
  <c r="AM21" i="2"/>
  <c r="AI21" i="2"/>
  <c r="AE21" i="2"/>
  <c r="AA21" i="2"/>
  <c r="S21" i="2"/>
  <c r="O21" i="2"/>
  <c r="K21" i="2"/>
  <c r="G21" i="2"/>
  <c r="G19" i="2"/>
  <c r="AM19" i="2"/>
  <c r="AI19" i="2"/>
  <c r="AE19" i="2"/>
  <c r="AA19" i="2"/>
  <c r="W19" i="2"/>
  <c r="S19" i="2"/>
  <c r="O19" i="2"/>
  <c r="K19" i="2"/>
  <c r="AM18" i="2"/>
  <c r="AI18" i="2"/>
  <c r="AE18" i="2"/>
  <c r="AA18" i="2"/>
  <c r="W18" i="2"/>
  <c r="S18" i="2"/>
  <c r="O18" i="2"/>
  <c r="K18" i="2"/>
  <c r="G18" i="2"/>
  <c r="AM20" i="2"/>
  <c r="AI20" i="2"/>
  <c r="AE20" i="2"/>
  <c r="AA20" i="2"/>
  <c r="W20" i="2"/>
  <c r="S20" i="2"/>
  <c r="O20" i="2"/>
  <c r="K20" i="2"/>
  <c r="G20" i="2"/>
  <c r="AQ50" i="2"/>
  <c r="T58" i="2"/>
  <c r="J8" i="7"/>
  <c r="AQ52" i="2"/>
  <c r="P24" i="2"/>
  <c r="AQ53" i="2"/>
  <c r="AQ54" i="2"/>
  <c r="H58" i="2"/>
  <c r="D8" i="7"/>
  <c r="AQ51" i="2"/>
  <c r="X24" i="2"/>
  <c r="L16" i="2"/>
  <c r="AQ18" i="2"/>
  <c r="H24" i="2"/>
  <c r="AF24" i="2"/>
  <c r="AN24" i="2"/>
  <c r="H16" i="2"/>
  <c r="AQ20" i="2"/>
  <c r="L24" i="2"/>
  <c r="T24" i="2"/>
  <c r="AB24" i="2"/>
  <c r="AJ24" i="2"/>
  <c r="AQ19" i="2"/>
  <c r="AQ21" i="2"/>
  <c r="AQ16" i="2"/>
  <c r="AQ24" i="2"/>
  <c r="AR24" i="2"/>
  <c r="AE150" i="2"/>
  <c r="N22" i="7"/>
  <c r="O8" i="1"/>
  <c r="P26" i="7"/>
  <c r="O32" i="1"/>
  <c r="P24" i="7"/>
  <c r="O36" i="1"/>
  <c r="AD89" i="2"/>
  <c r="AE89" i="2"/>
  <c r="AF93" i="2"/>
  <c r="O35" i="1"/>
  <c r="AA150" i="2"/>
  <c r="AI181" i="2"/>
  <c r="S8" i="1"/>
  <c r="Q8" i="1"/>
  <c r="M8" i="1"/>
  <c r="K8" i="1"/>
  <c r="I8" i="1"/>
  <c r="G8" i="1"/>
  <c r="E8" i="1"/>
  <c r="AM201" i="2"/>
  <c r="AM181" i="2"/>
  <c r="AA181" i="2"/>
  <c r="V6" i="1"/>
  <c r="AJ142" i="2"/>
  <c r="AJ131" i="2"/>
  <c r="AJ123" i="2"/>
  <c r="AJ110" i="2"/>
  <c r="AJ100" i="2"/>
  <c r="AQ195" i="2"/>
  <c r="AR47" i="2"/>
  <c r="AF123" i="2"/>
  <c r="AF131" i="2"/>
  <c r="AE181" i="2"/>
  <c r="AF100" i="2"/>
  <c r="AF110" i="2"/>
  <c r="AF142" i="2"/>
  <c r="L47" i="2"/>
  <c r="AN201" i="2"/>
  <c r="D26" i="7"/>
  <c r="H26" i="7"/>
  <c r="N26" i="7"/>
  <c r="R26" i="7"/>
  <c r="AI201" i="2"/>
  <c r="F26" i="7"/>
  <c r="J26" i="7"/>
  <c r="L26" i="7"/>
  <c r="T26" i="7"/>
  <c r="AJ201" i="2"/>
  <c r="P18" i="7"/>
  <c r="P12" i="7"/>
  <c r="P22" i="7"/>
  <c r="P13" i="7"/>
  <c r="R14" i="7"/>
  <c r="R15" i="7"/>
  <c r="R22" i="7"/>
  <c r="P14" i="7"/>
  <c r="P15" i="7"/>
  <c r="R12" i="7"/>
  <c r="R13" i="7"/>
  <c r="R18" i="7"/>
  <c r="P20" i="7"/>
  <c r="P11" i="7"/>
  <c r="AJ73" i="2"/>
  <c r="AJ47" i="2"/>
  <c r="AJ179" i="2"/>
  <c r="AF179" i="2"/>
  <c r="AF47" i="2"/>
  <c r="AN47" i="2"/>
  <c r="AJ85" i="2"/>
  <c r="AJ157" i="2"/>
  <c r="R19" i="7"/>
  <c r="AJ187" i="2"/>
  <c r="AF187" i="2"/>
  <c r="AF85" i="2"/>
  <c r="AF73" i="2"/>
  <c r="AR58" i="2"/>
  <c r="AJ58" i="2"/>
  <c r="R8" i="7"/>
  <c r="AF157" i="2"/>
  <c r="AF58" i="2"/>
  <c r="P8" i="7"/>
  <c r="P47" i="2"/>
  <c r="X47" i="2"/>
  <c r="T47" i="2"/>
  <c r="AB47" i="2"/>
  <c r="O181" i="2"/>
  <c r="P100" i="2"/>
  <c r="P110" i="2"/>
  <c r="P131" i="2"/>
  <c r="P142" i="2"/>
  <c r="H100" i="2"/>
  <c r="H110" i="2"/>
  <c r="H131" i="2"/>
  <c r="H142" i="2"/>
  <c r="K181" i="2"/>
  <c r="L100" i="2"/>
  <c r="L110" i="2"/>
  <c r="L123" i="2"/>
  <c r="L131" i="2"/>
  <c r="L142" i="2"/>
  <c r="S181" i="2"/>
  <c r="T100" i="2"/>
  <c r="T110" i="2"/>
  <c r="T123" i="2"/>
  <c r="T131" i="2"/>
  <c r="T142" i="2"/>
  <c r="W150" i="2"/>
  <c r="W181" i="2"/>
  <c r="X100" i="2"/>
  <c r="X110" i="2"/>
  <c r="X123" i="2"/>
  <c r="X131" i="2"/>
  <c r="X142" i="2"/>
  <c r="AB100" i="2"/>
  <c r="AB110" i="2"/>
  <c r="AB123" i="2"/>
  <c r="AB131" i="2"/>
  <c r="AB142" i="2"/>
  <c r="AN100" i="2"/>
  <c r="AN110" i="2"/>
  <c r="AB201" i="2"/>
  <c r="X201" i="2"/>
  <c r="T201" i="2"/>
  <c r="L201" i="2"/>
  <c r="AN142" i="2"/>
  <c r="AN131" i="2"/>
  <c r="AA201" i="2"/>
  <c r="W201" i="2"/>
  <c r="S201" i="2"/>
  <c r="O201" i="2"/>
  <c r="K201" i="2"/>
  <c r="G201" i="2"/>
  <c r="Q58" i="2"/>
  <c r="AQ181" i="2"/>
  <c r="AR187" i="2"/>
  <c r="V26" i="7"/>
  <c r="AQ150" i="2"/>
  <c r="AR157" i="2"/>
  <c r="AQ142" i="2"/>
  <c r="AQ110" i="2"/>
  <c r="AQ131" i="2"/>
  <c r="AQ100" i="2"/>
  <c r="AQ47" i="2"/>
  <c r="D9" i="7"/>
  <c r="T12" i="7"/>
  <c r="L18" i="7"/>
  <c r="L13" i="7"/>
  <c r="L12" i="7"/>
  <c r="N15" i="7"/>
  <c r="N14" i="7"/>
  <c r="J18" i="7"/>
  <c r="J13" i="7"/>
  <c r="J12" i="7"/>
  <c r="F18" i="7"/>
  <c r="F13" i="7"/>
  <c r="F12" i="7"/>
  <c r="D15" i="7"/>
  <c r="D14" i="7"/>
  <c r="H18" i="7"/>
  <c r="H13" i="7"/>
  <c r="H12" i="7"/>
  <c r="J7" i="7"/>
  <c r="N7" i="7"/>
  <c r="D7" i="7"/>
  <c r="P10" i="7"/>
  <c r="R10" i="7"/>
  <c r="R7" i="7"/>
  <c r="R9" i="7"/>
  <c r="T18" i="7"/>
  <c r="T14" i="7"/>
  <c r="L22" i="7"/>
  <c r="L15" i="7"/>
  <c r="L14" i="7"/>
  <c r="N18" i="7"/>
  <c r="N13" i="7"/>
  <c r="N12" i="7"/>
  <c r="J22" i="7"/>
  <c r="J15" i="7"/>
  <c r="J14" i="7"/>
  <c r="F22" i="7"/>
  <c r="F15" i="7"/>
  <c r="F14" i="7"/>
  <c r="D18" i="7"/>
  <c r="D13" i="7"/>
  <c r="D12" i="7"/>
  <c r="H22" i="7"/>
  <c r="H15" i="7"/>
  <c r="H14" i="7"/>
  <c r="L7" i="7"/>
  <c r="F7" i="7"/>
  <c r="H7" i="7"/>
  <c r="P6" i="7"/>
  <c r="P19" i="7"/>
  <c r="R6" i="7"/>
  <c r="P9" i="7"/>
  <c r="T7" i="7"/>
  <c r="R16" i="7"/>
  <c r="P7" i="7"/>
  <c r="P16" i="7"/>
  <c r="R17" i="7"/>
  <c r="P17" i="7"/>
  <c r="P5" i="7"/>
  <c r="R5" i="7"/>
  <c r="AB179" i="2"/>
  <c r="S32" i="1"/>
  <c r="AM198" i="2"/>
  <c r="AF201" i="2"/>
  <c r="AE201" i="2"/>
  <c r="Q32" i="1"/>
  <c r="AN123" i="2"/>
  <c r="AQ123" i="2"/>
  <c r="AN85" i="2"/>
  <c r="L85" i="2"/>
  <c r="H85" i="2"/>
  <c r="AB85" i="2"/>
  <c r="X85" i="2"/>
  <c r="T85" i="2"/>
  <c r="P85" i="2"/>
  <c r="L179" i="2"/>
  <c r="P179" i="2"/>
  <c r="X179" i="2"/>
  <c r="T179" i="2"/>
  <c r="X187" i="2"/>
  <c r="T187" i="2"/>
  <c r="AN187" i="2"/>
  <c r="AB187" i="2"/>
  <c r="L187" i="2"/>
  <c r="P187" i="2"/>
  <c r="AB58" i="2"/>
  <c r="L8" i="7"/>
  <c r="AB73" i="2"/>
  <c r="AB157" i="2"/>
  <c r="AN73" i="2"/>
  <c r="AN157" i="2"/>
  <c r="L58" i="2"/>
  <c r="F8" i="7"/>
  <c r="AN58" i="2"/>
  <c r="T8" i="7"/>
  <c r="L73" i="2"/>
  <c r="P58" i="2"/>
  <c r="H8" i="7"/>
  <c r="T73" i="2"/>
  <c r="X73" i="2"/>
  <c r="T157" i="2"/>
  <c r="P157" i="2"/>
  <c r="X58" i="2"/>
  <c r="N8" i="7"/>
  <c r="X157" i="2"/>
  <c r="L157" i="2"/>
  <c r="V8" i="1"/>
  <c r="V7" i="1"/>
  <c r="AR201" i="2"/>
  <c r="P201" i="2"/>
  <c r="Q36" i="1"/>
  <c r="S37" i="1"/>
  <c r="AM189" i="2"/>
  <c r="S36" i="1"/>
  <c r="AL89" i="2"/>
  <c r="AM89" i="2"/>
  <c r="AN93" i="2"/>
  <c r="Q35" i="1"/>
  <c r="AQ201" i="2"/>
  <c r="AQ187" i="2"/>
  <c r="AQ179" i="2"/>
  <c r="V8" i="7"/>
  <c r="V12" i="7"/>
  <c r="V18" i="7"/>
  <c r="V7" i="7"/>
  <c r="V14" i="7"/>
  <c r="AQ157" i="2"/>
  <c r="AQ58" i="2"/>
  <c r="AQ85" i="2"/>
  <c r="AQ73" i="2"/>
  <c r="R24" i="7"/>
  <c r="AI198" i="2"/>
  <c r="AJ198" i="2"/>
  <c r="V12" i="1"/>
  <c r="T24" i="7"/>
  <c r="AN198" i="2"/>
  <c r="J6" i="7"/>
  <c r="J9" i="7"/>
  <c r="L6" i="7"/>
  <c r="N9" i="7"/>
  <c r="H6" i="7"/>
  <c r="F9" i="7"/>
  <c r="J10" i="7"/>
  <c r="L10" i="7"/>
  <c r="F10" i="7"/>
  <c r="D6" i="7"/>
  <c r="N6" i="7"/>
  <c r="T9" i="7"/>
  <c r="H9" i="7"/>
  <c r="N10" i="7"/>
  <c r="D10" i="7"/>
  <c r="T10" i="7"/>
  <c r="T13" i="7"/>
  <c r="T22" i="7"/>
  <c r="T15" i="7"/>
  <c r="T16" i="7"/>
  <c r="L5" i="7"/>
  <c r="F6" i="7"/>
  <c r="L16" i="7"/>
  <c r="F16" i="7"/>
  <c r="D16" i="7"/>
  <c r="F19" i="7"/>
  <c r="T19" i="7"/>
  <c r="N19" i="7"/>
  <c r="H19" i="7"/>
  <c r="H17" i="7"/>
  <c r="L17" i="7"/>
  <c r="J17" i="7"/>
  <c r="D19" i="7"/>
  <c r="J19" i="7"/>
  <c r="L19" i="7"/>
  <c r="D17" i="7"/>
  <c r="F17" i="7"/>
  <c r="T17" i="7"/>
  <c r="N17" i="7"/>
  <c r="T6" i="7"/>
  <c r="J16" i="7"/>
  <c r="H16" i="7"/>
  <c r="N16" i="7"/>
  <c r="T5" i="7"/>
  <c r="N5" i="7"/>
  <c r="J5" i="7"/>
  <c r="H5" i="7"/>
  <c r="F5" i="7"/>
  <c r="D5" i="7"/>
  <c r="L9" i="7"/>
  <c r="H10" i="7"/>
  <c r="V15" i="1"/>
  <c r="AH89" i="2"/>
  <c r="AI89" i="2"/>
  <c r="AJ93" i="2"/>
  <c r="G32" i="1"/>
  <c r="O198" i="2"/>
  <c r="V27" i="1"/>
  <c r="V21" i="1"/>
  <c r="S35" i="1"/>
  <c r="I32" i="1"/>
  <c r="T198" i="2"/>
  <c r="V30" i="1"/>
  <c r="M32" i="1"/>
  <c r="V18" i="1"/>
  <c r="K32" i="1"/>
  <c r="E32" i="1"/>
  <c r="V24" i="1"/>
  <c r="AN189" i="2"/>
  <c r="T20" i="7"/>
  <c r="F20" i="7"/>
  <c r="E36" i="1"/>
  <c r="H20" i="7"/>
  <c r="G36" i="1"/>
  <c r="N89" i="2"/>
  <c r="O89" i="2"/>
  <c r="P93" i="2"/>
  <c r="N20" i="7"/>
  <c r="K36" i="1"/>
  <c r="V89" i="2"/>
  <c r="W89" i="2"/>
  <c r="X93" i="2"/>
  <c r="J21" i="7"/>
  <c r="I36" i="1"/>
  <c r="R89" i="2"/>
  <c r="S89" i="2"/>
  <c r="T93" i="2"/>
  <c r="L21" i="7"/>
  <c r="M36" i="1"/>
  <c r="Z89" i="2"/>
  <c r="AA89" i="2"/>
  <c r="AB93" i="2"/>
  <c r="H21" i="7"/>
  <c r="J20" i="7"/>
  <c r="C35" i="1"/>
  <c r="V6" i="7"/>
  <c r="V5" i="7"/>
  <c r="V17" i="7"/>
  <c r="V10" i="7"/>
  <c r="V9" i="7"/>
  <c r="V15" i="7"/>
  <c r="V19" i="7"/>
  <c r="V16" i="7"/>
  <c r="V13" i="7"/>
  <c r="N24" i="7"/>
  <c r="J24" i="7"/>
  <c r="H24" i="7"/>
  <c r="R20" i="7"/>
  <c r="F24" i="7"/>
  <c r="AB198" i="2"/>
  <c r="L24" i="7"/>
  <c r="D24" i="7"/>
  <c r="R11" i="7"/>
  <c r="T21" i="7"/>
  <c r="G35" i="1"/>
  <c r="P198" i="2"/>
  <c r="M35" i="1"/>
  <c r="S198" i="2"/>
  <c r="AE198" i="2"/>
  <c r="AF198" i="2"/>
  <c r="I35" i="1"/>
  <c r="J89" i="2"/>
  <c r="K89" i="2"/>
  <c r="L93" i="2"/>
  <c r="V34" i="1"/>
  <c r="V36" i="1"/>
  <c r="L198" i="2"/>
  <c r="K198" i="2"/>
  <c r="X198" i="2"/>
  <c r="W198" i="2"/>
  <c r="AA198" i="2"/>
  <c r="V32" i="1"/>
  <c r="K35" i="1"/>
  <c r="E35" i="1"/>
  <c r="D22" i="7"/>
  <c r="V22" i="7"/>
  <c r="AQ196" i="2"/>
  <c r="AR196" i="2"/>
  <c r="O200" i="2"/>
  <c r="O202" i="2"/>
  <c r="S200" i="2"/>
  <c r="S202" i="2"/>
  <c r="AQ198" i="2"/>
  <c r="AR198" i="2"/>
  <c r="J11" i="7"/>
  <c r="J23" i="7"/>
  <c r="J25" i="7"/>
  <c r="P200" i="2"/>
  <c r="P202" i="2"/>
  <c r="AQ189" i="2"/>
  <c r="V24" i="7"/>
  <c r="T11" i="7"/>
  <c r="T23" i="7"/>
  <c r="T25" i="7"/>
  <c r="L11" i="7"/>
  <c r="H11" i="7"/>
  <c r="H23" i="7"/>
  <c r="H25" i="7"/>
  <c r="D21" i="7"/>
  <c r="F21" i="7"/>
  <c r="N11" i="7"/>
  <c r="F11" i="7"/>
  <c r="L20" i="7"/>
  <c r="N21" i="7"/>
  <c r="AI200" i="2"/>
  <c r="AI202" i="2"/>
  <c r="AE200" i="2"/>
  <c r="AE202" i="2"/>
  <c r="V35" i="1"/>
  <c r="W200" i="2"/>
  <c r="W202" i="2"/>
  <c r="K200" i="2"/>
  <c r="K202" i="2"/>
  <c r="AA200" i="2"/>
  <c r="AA202" i="2"/>
  <c r="AB200" i="2"/>
  <c r="AB202" i="2"/>
  <c r="X200" i="2"/>
  <c r="X202" i="2"/>
  <c r="L200" i="2"/>
  <c r="L202" i="2"/>
  <c r="AN200" i="2"/>
  <c r="AM200" i="2"/>
  <c r="AM202" i="2"/>
  <c r="AB203" i="2"/>
  <c r="AB204" i="2"/>
  <c r="X203" i="2"/>
  <c r="X204" i="2"/>
  <c r="P203" i="2"/>
  <c r="P204" i="2"/>
  <c r="L203" i="2"/>
  <c r="L204" i="2"/>
  <c r="G202" i="2"/>
  <c r="AQ89" i="2"/>
  <c r="AR93" i="2"/>
  <c r="T200" i="2"/>
  <c r="T202" i="2"/>
  <c r="AR191" i="2"/>
  <c r="D20" i="7"/>
  <c r="V20" i="7"/>
  <c r="L23" i="7"/>
  <c r="L25" i="7"/>
  <c r="L27" i="7"/>
  <c r="L28" i="7"/>
  <c r="F23" i="7"/>
  <c r="F25" i="7"/>
  <c r="F27" i="7"/>
  <c r="F28" i="7"/>
  <c r="N23" i="7"/>
  <c r="N25" i="7"/>
  <c r="N27" i="7"/>
  <c r="N28" i="7"/>
  <c r="T27" i="7"/>
  <c r="T28" i="7"/>
  <c r="T30" i="7"/>
  <c r="R21" i="7"/>
  <c r="P21" i="7"/>
  <c r="P23" i="7"/>
  <c r="P25" i="7"/>
  <c r="F30" i="7"/>
  <c r="N30" i="7"/>
  <c r="J27" i="7"/>
  <c r="J28" i="7"/>
  <c r="J30" i="7"/>
  <c r="H30" i="7"/>
  <c r="H27" i="7"/>
  <c r="H28" i="7"/>
  <c r="L30" i="7"/>
  <c r="AJ200" i="2"/>
  <c r="AJ202" i="2"/>
  <c r="AF200" i="2"/>
  <c r="AF202" i="2"/>
  <c r="AN202" i="2"/>
  <c r="AN203" i="2"/>
  <c r="AN204" i="2"/>
  <c r="AJ203" i="2"/>
  <c r="AJ204" i="2"/>
  <c r="AF203" i="2"/>
  <c r="AF204" i="2"/>
  <c r="T203" i="2"/>
  <c r="T204" i="2"/>
  <c r="H203" i="2"/>
  <c r="H204" i="2"/>
  <c r="M21" i="7"/>
  <c r="M19" i="7"/>
  <c r="M17" i="7"/>
  <c r="M15" i="7"/>
  <c r="M13" i="7"/>
  <c r="M11" i="7"/>
  <c r="M9" i="7"/>
  <c r="M7" i="7"/>
  <c r="M22" i="7"/>
  <c r="M20" i="7"/>
  <c r="M18" i="7"/>
  <c r="M16" i="7"/>
  <c r="M14" i="7"/>
  <c r="M12" i="7"/>
  <c r="M10" i="7"/>
  <c r="M8" i="7"/>
  <c r="M6" i="7"/>
  <c r="M5" i="7"/>
  <c r="I21" i="7"/>
  <c r="I19" i="7"/>
  <c r="I17" i="7"/>
  <c r="I15" i="7"/>
  <c r="I13" i="7"/>
  <c r="I11" i="7"/>
  <c r="I9" i="7"/>
  <c r="I7" i="7"/>
  <c r="I10" i="7"/>
  <c r="I6" i="7"/>
  <c r="I22" i="7"/>
  <c r="I20" i="7"/>
  <c r="I18" i="7"/>
  <c r="I16" i="7"/>
  <c r="I14" i="7"/>
  <c r="I12" i="7"/>
  <c r="I8" i="7"/>
  <c r="I5" i="7"/>
  <c r="K21" i="7"/>
  <c r="K19" i="7"/>
  <c r="K17" i="7"/>
  <c r="K15" i="7"/>
  <c r="K13" i="7"/>
  <c r="K11" i="7"/>
  <c r="K9" i="7"/>
  <c r="K7" i="7"/>
  <c r="K22" i="7"/>
  <c r="K20" i="7"/>
  <c r="K18" i="7"/>
  <c r="K16" i="7"/>
  <c r="K14" i="7"/>
  <c r="K12" i="7"/>
  <c r="K10" i="7"/>
  <c r="K8" i="7"/>
  <c r="K6" i="7"/>
  <c r="K5" i="7"/>
  <c r="O21" i="7"/>
  <c r="O19" i="7"/>
  <c r="O17" i="7"/>
  <c r="O15" i="7"/>
  <c r="O13" i="7"/>
  <c r="O11" i="7"/>
  <c r="O9" i="7"/>
  <c r="O7" i="7"/>
  <c r="O22" i="7"/>
  <c r="O20" i="7"/>
  <c r="O18" i="7"/>
  <c r="O16" i="7"/>
  <c r="O14" i="7"/>
  <c r="O12" i="7"/>
  <c r="O10" i="7"/>
  <c r="O8" i="7"/>
  <c r="O6" i="7"/>
  <c r="O5" i="7"/>
  <c r="U21" i="7"/>
  <c r="U19" i="7"/>
  <c r="U17" i="7"/>
  <c r="U15" i="7"/>
  <c r="U13" i="7"/>
  <c r="U11" i="7"/>
  <c r="U9" i="7"/>
  <c r="U7" i="7"/>
  <c r="U22" i="7"/>
  <c r="U20" i="7"/>
  <c r="U18" i="7"/>
  <c r="U16" i="7"/>
  <c r="U14" i="7"/>
  <c r="U12" i="7"/>
  <c r="U10" i="7"/>
  <c r="U8" i="7"/>
  <c r="U6" i="7"/>
  <c r="U5" i="7"/>
  <c r="G22" i="7"/>
  <c r="G20" i="7"/>
  <c r="G18" i="7"/>
  <c r="G16" i="7"/>
  <c r="G12" i="7"/>
  <c r="G8" i="7"/>
  <c r="G21" i="7"/>
  <c r="G19" i="7"/>
  <c r="G17" i="7"/>
  <c r="G15" i="7"/>
  <c r="G13" i="7"/>
  <c r="G11" i="7"/>
  <c r="G9" i="7"/>
  <c r="G7" i="7"/>
  <c r="G14" i="7"/>
  <c r="G10" i="7"/>
  <c r="G6" i="7"/>
  <c r="G5" i="7"/>
  <c r="D11" i="7"/>
  <c r="D30" i="7"/>
  <c r="AQ93" i="2"/>
  <c r="H205" i="2"/>
  <c r="H206" i="2"/>
  <c r="AQ200" i="2"/>
  <c r="AR189" i="2"/>
  <c r="AR200" i="2"/>
  <c r="R30" i="7"/>
  <c r="R23" i="7"/>
  <c r="R25" i="7"/>
  <c r="R27" i="7"/>
  <c r="R28" i="7"/>
  <c r="V21" i="7"/>
  <c r="P27" i="7"/>
  <c r="P28" i="7"/>
  <c r="P30" i="7"/>
  <c r="V11" i="7"/>
  <c r="D23" i="7"/>
  <c r="D25" i="7"/>
  <c r="D27" i="7"/>
  <c r="D28" i="7"/>
  <c r="G30" i="7"/>
  <c r="S21" i="7"/>
  <c r="S19" i="7"/>
  <c r="S17" i="7"/>
  <c r="S15" i="7"/>
  <c r="S13" i="7"/>
  <c r="S11" i="7"/>
  <c r="S9" i="7"/>
  <c r="S7" i="7"/>
  <c r="S22" i="7"/>
  <c r="S20" i="7"/>
  <c r="S18" i="7"/>
  <c r="S16" i="7"/>
  <c r="S14" i="7"/>
  <c r="S12" i="7"/>
  <c r="S10" i="7"/>
  <c r="S8" i="7"/>
  <c r="S6" i="7"/>
  <c r="S5" i="7"/>
  <c r="Q21" i="7"/>
  <c r="Q19" i="7"/>
  <c r="Q17" i="7"/>
  <c r="Q15" i="7"/>
  <c r="Q13" i="7"/>
  <c r="Q11" i="7"/>
  <c r="Q9" i="7"/>
  <c r="Q7" i="7"/>
  <c r="Q22" i="7"/>
  <c r="Q20" i="7"/>
  <c r="Q18" i="7"/>
  <c r="Q16" i="7"/>
  <c r="Q14" i="7"/>
  <c r="Q12" i="7"/>
  <c r="Q10" i="7"/>
  <c r="Q8" i="7"/>
  <c r="Q6" i="7"/>
  <c r="Q5" i="7"/>
  <c r="E22" i="7"/>
  <c r="E20" i="7"/>
  <c r="E18" i="7"/>
  <c r="E16" i="7"/>
  <c r="E14" i="7"/>
  <c r="E12" i="7"/>
  <c r="E10" i="7"/>
  <c r="E8" i="7"/>
  <c r="E6" i="7"/>
  <c r="E21" i="7"/>
  <c r="E19" i="7"/>
  <c r="E17" i="7"/>
  <c r="E15" i="7"/>
  <c r="E13" i="7"/>
  <c r="E9" i="7"/>
  <c r="E7" i="7"/>
  <c r="E5" i="7"/>
  <c r="E11" i="7"/>
  <c r="AR202" i="2"/>
  <c r="V30" i="7"/>
  <c r="C20" i="7"/>
  <c r="U30" i="7"/>
  <c r="M30" i="7"/>
  <c r="O30" i="7"/>
  <c r="K30" i="7"/>
  <c r="I30" i="7"/>
  <c r="V25" i="7"/>
  <c r="V27" i="7"/>
  <c r="C22" i="7"/>
  <c r="C18" i="7"/>
  <c r="C16" i="7"/>
  <c r="C14" i="7"/>
  <c r="C12" i="7"/>
  <c r="C10" i="7"/>
  <c r="C8" i="7"/>
  <c r="C6" i="7"/>
  <c r="C19" i="7"/>
  <c r="C17" i="7"/>
  <c r="C15" i="7"/>
  <c r="C13" i="7"/>
  <c r="C9" i="7"/>
  <c r="C7" i="7"/>
  <c r="C5" i="7"/>
  <c r="C11" i="7"/>
  <c r="C21" i="7"/>
  <c r="S30" i="7"/>
  <c r="E30" i="7"/>
  <c r="Q30" i="7"/>
  <c r="C30" i="7"/>
  <c r="AQ202" i="2"/>
</calcChain>
</file>

<file path=xl/comments1.xml><?xml version="1.0" encoding="utf-8"?>
<comments xmlns="http://schemas.openxmlformats.org/spreadsheetml/2006/main">
  <authors>
    <author>Kurt Bosshard</author>
  </authors>
  <commentList>
    <comment ref="A3" authorId="0" shapeId="0">
      <text>
        <r>
          <rPr>
            <sz val="9"/>
            <color indexed="81"/>
            <rFont val="Tahoma"/>
            <family val="2"/>
          </rPr>
          <t>Die Wochenarbeitszeit bei einem 100-Prozentpensum ist je nach Berufsgattung unterschiedliche (Pfarrpersonen z.B. 45 Stunden, Sozialdiakoninnen und -diakone: 42 Stunden)
Eingetragen wird die Wochenarbeitszeit gemäss Arbeitsvertrag (umgerechnet auf ein 100 %-Pensum)</t>
        </r>
        <r>
          <rPr>
            <b/>
            <sz val="9"/>
            <color indexed="81"/>
            <rFont val="Tahoma"/>
            <family val="2"/>
          </rPr>
          <t xml:space="preserve">
</t>
        </r>
      </text>
    </comment>
    <comment ref="A6" authorId="0" shapeId="0">
      <text>
        <r>
          <rPr>
            <sz val="9"/>
            <color indexed="81"/>
            <rFont val="Tahoma"/>
            <family val="2"/>
          </rPr>
          <t>Anstellungsverhältnis gemäss Arbeitsvertrag einsetzen
bei Anstellungsverhältnis 100 % = 1
bei Anstellungsverhältnis 85 % = 0.85</t>
        </r>
      </text>
    </comment>
    <comment ref="A11" authorId="0" shapeId="0">
      <text>
        <r>
          <rPr>
            <sz val="9"/>
            <color indexed="81"/>
            <rFont val="Tahoma"/>
            <family val="2"/>
          </rPr>
          <t>Ferienanspruch: Anzahl Tage (eingetragen werden pro Ferienwoche/Arbeitswoche 5 Arbeitstage) 
Ferienanspruch gemäss Arbeitsvertrag: üblicherweise (5 Wochen bis 50 Jahren, 6 Wochen ab 50 Jahren)
Beispiel Pfarrer 45-jährig: 25
Beispiel Pfarrer 55-jährig: 30</t>
        </r>
        <r>
          <rPr>
            <b/>
            <sz val="9"/>
            <color indexed="81"/>
            <rFont val="Tahoma"/>
            <family val="2"/>
          </rPr>
          <t xml:space="preserve">
</t>
        </r>
      </text>
    </comment>
    <comment ref="A17" authorId="0" shapeId="0">
      <text>
        <r>
          <rPr>
            <sz val="9"/>
            <color indexed="81"/>
            <rFont val="Tahoma"/>
            <family val="2"/>
          </rPr>
          <t xml:space="preserve">Jährliche Weiterbildung maximal 10 Arbeitstage (Verordnung 951, Art 2, Ziffer 2)
Dreimonatige Weiterbildung = 14 Arbeitswochen à 5 Arbeitstagen
Eingesetzt werden nur die Tage, welche auch bezogen werden. 
Ist keine Weiterbildung geplant: 0
Dreimonatige Weiterbildung = 70 
</t>
        </r>
      </text>
    </comment>
    <comment ref="A20" authorId="0" shapeId="0">
      <text>
        <r>
          <rPr>
            <sz val="9"/>
            <color indexed="81"/>
            <rFont val="Tahoma"/>
            <family val="2"/>
          </rPr>
          <t>1 Woche wird mit 5 Arbeitstagen gerechnet. 
3 Wochen Militärdienst = 15</t>
        </r>
      </text>
    </comment>
    <comment ref="A23" authorId="0" shapeId="0">
      <text>
        <r>
          <rPr>
            <sz val="9"/>
            <color indexed="81"/>
            <rFont val="Tahoma"/>
            <family val="2"/>
          </rPr>
          <t xml:space="preserve">1 Woche wird mit 5 Arbeitstagen gerechnet. 
14 Wochen Mutterschaftsurlaub = 70 </t>
        </r>
      </text>
    </comment>
    <comment ref="A26" authorId="0" shapeId="0">
      <text>
        <r>
          <rPr>
            <sz val="9"/>
            <color indexed="81"/>
            <rFont val="Tahoma"/>
            <family val="2"/>
          </rPr>
          <t xml:space="preserve">z.B. Weiterbildung in den ersten 5 Amtsjahren, Vikariatsleiterkurs usw. in Tagen 
1 Woche wird mit 5 Arbeitstagen gerechnet.
Weiterbildung in den ersten 5 Amtsjahren: Verordnung 951, Art. 2, Ziffer 4 + 5 
Weiterbildung in den ersten 5 Amtsjahren = 5 (sofern die Weiterbildung auch gemacht wird)
</t>
        </r>
      </text>
    </comment>
    <comment ref="A29" authorId="0" shapeId="0">
      <text>
        <r>
          <rPr>
            <sz val="9"/>
            <color indexed="81"/>
            <rFont val="Tahoma"/>
            <family val="2"/>
          </rPr>
          <t>1 Woche wird mit 5 Arbeitstagen gerechnet.</t>
        </r>
      </text>
    </comment>
    <comment ref="A36" authorId="0" shapeId="0">
      <text>
        <r>
          <rPr>
            <sz val="9"/>
            <color indexed="81"/>
            <rFont val="Tahoma"/>
            <family val="2"/>
          </rPr>
          <t xml:space="preserve">Automatisch berechnet und automatisch in der Tabelle «Zeitbudget» verwendet 
z.B. für die Berechnung des Aufwandes für «allg. Administration», ungeplante Seelsorge etc. </t>
        </r>
      </text>
    </comment>
    <comment ref="A37" authorId="0" shapeId="0">
      <text>
        <r>
          <rPr>
            <sz val="9"/>
            <color indexed="81"/>
            <rFont val="Tahoma"/>
            <family val="2"/>
          </rPr>
          <t>Automatisch berechnet und automatisch in der Tabelle «Zeitbudget» verwendet 
z.B. für die Berechnung des Aufwandes für «allg. Administration», ungeplante Seelsorge etc.</t>
        </r>
      </text>
    </comment>
  </commentList>
</comments>
</file>

<file path=xl/comments2.xml><?xml version="1.0" encoding="utf-8"?>
<comments xmlns="http://schemas.openxmlformats.org/spreadsheetml/2006/main">
  <authors>
    <author>Kurt Bosshard</author>
  </authors>
  <commentList>
    <comment ref="B6" authorId="0" shapeId="0">
      <text>
        <r>
          <rPr>
            <b/>
            <sz val="9"/>
            <color indexed="81"/>
            <rFont val="Tahoma"/>
            <family val="2"/>
          </rPr>
          <t xml:space="preserve">neu vorbereiteter Gottesdienst (ev. mit Taufe) </t>
        </r>
        <r>
          <rPr>
            <sz val="9"/>
            <color indexed="81"/>
            <rFont val="Tahoma"/>
            <family val="2"/>
          </rPr>
          <t xml:space="preserve">
Vorbereitung Predigt, Liturgie und ev. Taufe, Zusammenarbeit mit Organisten und Mesmer, Halten des Gottesdienstes, eventuell: Kirche einrichten (Leinwand, Projektor…), Predigtnachgespräch, Präsenz bei Kirchenkaffee und Kirchenapéro, Halten des Gottesdienstes
</t>
        </r>
      </text>
    </comment>
    <comment ref="B7" authorId="0" shapeId="0">
      <text>
        <r>
          <rPr>
            <b/>
            <sz val="9"/>
            <color indexed="81"/>
            <rFont val="Tahoma"/>
            <family val="2"/>
          </rPr>
          <t xml:space="preserve">Zweitgottesdienst am selben Tag (z.B. in einer Pastorationsgemeinschaft). </t>
        </r>
        <r>
          <rPr>
            <sz val="9"/>
            <color indexed="81"/>
            <rFont val="Tahoma"/>
            <family val="2"/>
          </rPr>
          <t xml:space="preserve"> 
Halten des Gottesdienstes, Zusammenarbeit mit den örtlichen Organisten und Mesmern</t>
        </r>
      </text>
    </comment>
    <comment ref="B8" authorId="0" shapeId="0">
      <text>
        <r>
          <rPr>
            <b/>
            <sz val="9"/>
            <color indexed="81"/>
            <rFont val="Tahoma"/>
            <family val="2"/>
          </rPr>
          <t>Kanzeltausch-Gottesdienste an einem anderen Tag</t>
        </r>
        <r>
          <rPr>
            <sz val="9"/>
            <color indexed="81"/>
            <rFont val="Tahoma"/>
            <family val="2"/>
          </rPr>
          <t xml:space="preserve"> als der erste Gottesdienst
ev. Abändern der Liturgie, Mitteilungen zuhanden des Kollegen verfassen, Halten des Gottesdienstes, Zusammenarbeit mit den örtlichen Organisten und Mesmern
</t>
        </r>
      </text>
    </comment>
    <comment ref="B9" authorId="0" shapeId="0">
      <text>
        <r>
          <rPr>
            <sz val="9"/>
            <color indexed="81"/>
            <rFont val="Tahoma"/>
            <family val="2"/>
          </rPr>
          <t xml:space="preserve">Abendmahlgottesdienste, 
Familiengottesdienste mit Beteiligung von anderen Personen/Gruppen, 
Gottesdienste mit örtlichen Vereinen und Chören, ökumenische Gottesdienste, Bsatzig, Singgottesdienste, Alpgottesdienste, Schulweihnachtsfeiern, Osternachtgottesdienst, Oster- und Pfingstmontagsgottesdienste, zusätzliche Tourismusgottesdienste)  
Vorbereitung Predigt und Liturgie, Zusammenarbeit mit Organisten und Mesmer, Zusammenarbeit mit Gruppen: eventuell zusätzliche Sitzungen mit anderen Kirchgemeinden (Ökumene), Vereinen, Chören, Vorbereitungsteam, Religions- und Sonntagschullehrpersonen usw., Halten des Gottesdienstes </t>
        </r>
      </text>
    </comment>
    <comment ref="B10" authorId="0" shapeId="0">
      <text>
        <r>
          <rPr>
            <sz val="9"/>
            <color indexed="81"/>
            <rFont val="Tahoma"/>
            <family val="2"/>
          </rPr>
          <t xml:space="preserve">Vorbereitung und Durchführung des Konfirmationsgottesdienstes, 
Präsenz vor und nach dem Gottesdienst (Apéro, Fotoaufnahmen, Gespräche mit Eltern etc.).
Vorbereitungen zusammen mit den Konfirmanden (Gottesdienstteil der Konfirmanden vorbereiten, Sprechproben in der Kirche usw.) werden über die erteilten Konfirmandenunterrichtsstunden abgerechnet. 
</t>
        </r>
      </text>
    </comment>
    <comment ref="B11" authorId="0" shapeId="0">
      <text>
        <r>
          <rPr>
            <b/>
            <sz val="9"/>
            <color indexed="81"/>
            <rFont val="Tahoma"/>
            <family val="2"/>
          </rPr>
          <t>Präsenz bei Gottesdiensten, welche v.a. von anderen vorbereitet und gehalten werden:</t>
        </r>
        <r>
          <rPr>
            <sz val="9"/>
            <color indexed="81"/>
            <rFont val="Tahoma"/>
            <family val="2"/>
          </rPr>
          <t xml:space="preserve"> 
Präsenz bei Amtseinsetzung von Kolleg(inn)en, gemeinsame Gestaltung von Familiengottesdiensten, Ewigkeitssonntag, Jubiläen 
Der normale Gottesdienstaufwand wird bei der federführenden Person eingegeben. Der Aufwand der anderen Person wird mit nur 2 Stunden berechnet (Anwesenheit, Besprechung mit federführender Person), da doppelte Besetzungen von Gottesdiensten sonst zu einer Aufblähung des Aufwandes für Gottesdienste führt.</t>
        </r>
      </text>
    </comment>
    <comment ref="B12" authorId="0" shapeId="0">
      <text>
        <r>
          <rPr>
            <sz val="9"/>
            <color indexed="81"/>
            <rFont val="Tahoma"/>
            <family val="2"/>
          </rPr>
          <t>Abgabe von Predigtexemplaren (Kasualien, Predigtabonnements) 
Aufbereitung des Manuskriptes für den Druck</t>
        </r>
      </text>
    </comment>
    <comment ref="B15" authorId="0" shapeId="0">
      <text>
        <r>
          <rPr>
            <sz val="9"/>
            <color indexed="81"/>
            <rFont val="Tahoma"/>
            <family val="2"/>
          </rPr>
          <t>Beispiel: Ewigkeitssonntag 
Schriftliche Einladung der Angehörigen, 
Bereitstellung von persönlich angeschriebenen Kerzen (Namen der Verstorbenen)</t>
        </r>
      </text>
    </comment>
    <comment ref="B18" authorId="0" shapeId="0">
      <text>
        <r>
          <rPr>
            <sz val="9"/>
            <color indexed="81"/>
            <rFont val="Tahoma"/>
            <family val="2"/>
          </rPr>
          <t>Ein der speziellen Situation/Zuhörerschaft angepasster neuer Gottesdienst wird gehalten (keine gekürzte Sonntagspredigt!), daher wurden 5 Stunden eingesetzt.
Vorbereitung Predigt und Liturgie, Zusammenarbeit mit Organisten, Halten des Gottesdienstes, eventuell: Kirche einrichten (Leinwand, Projektor…), ev. Abholen der Leute im Heim, Vor- und Nachgespräche</t>
        </r>
      </text>
    </comment>
    <comment ref="B19" authorId="0" shapeId="0">
      <text>
        <r>
          <rPr>
            <sz val="9"/>
            <color indexed="81"/>
            <rFont val="Tahoma"/>
            <family val="2"/>
          </rPr>
          <t>Wiederholung eines bereits vorbereiteten Gottesdienstes in einem anderen Heim
Halten des Gottesdienstes, 
eventuell: Kirche einrichten (Leinwand, Projektor…), 
ev. Abholen der Leute im Heim, Vor- und Nachgespräche</t>
        </r>
      </text>
    </comment>
    <comment ref="B20" authorId="0" shapeId="0">
      <text>
        <r>
          <rPr>
            <sz val="9"/>
            <color indexed="81"/>
            <rFont val="Tahoma"/>
            <family val="2"/>
          </rPr>
          <t>Osternachtfeier, Salbungsgottesdienste, Ökumenischer Gottesdienste Gebetswoche der Einheit, Gottesdienst zum Weltgebetstag, Trauerfeier für tot geborene Kinder, Friedhofsgottesdienste etc.  
Vorbereitung Predigt und Liturgie, Zusammenarbeit mit Organisten und Mesmer, Halten des Gottesdienstes, eventuell: Kirche einrichten (Leinwand, Projektor…), Halten des Gottesdienstes</t>
        </r>
      </text>
    </comment>
    <comment ref="B21" authorId="0" shapeId="0">
      <text>
        <r>
          <rPr>
            <sz val="9"/>
            <color indexed="81"/>
            <rFont val="Tahoma"/>
            <family val="2"/>
          </rPr>
          <t>Anbetungsstunden/-gottesdienste, Taizé-Gebete, Stunde der Besinnung am Mittag, ökumenische Gebete, ökumenische Andachten für Touristen, Friedensgebete, Frauengottesdienste etc.  
Vorbereitung und Durchführung</t>
        </r>
      </text>
    </comment>
    <comment ref="B26" authorId="0" shapeId="0">
      <text>
        <r>
          <rPr>
            <sz val="9"/>
            <color indexed="81"/>
            <rFont val="Tahoma"/>
            <family val="2"/>
          </rPr>
          <t>Sonntagsschulstunde 
Vorbereitung und Durchführung</t>
        </r>
      </text>
    </comment>
    <comment ref="B27" authorId="0" shapeId="0">
      <text>
        <r>
          <rPr>
            <sz val="9"/>
            <color indexed="81"/>
            <rFont val="Tahoma"/>
            <family val="2"/>
          </rPr>
          <t>Kindergottesdienste, Kleinkinder-Andachten (MuKi-Andachten) 
Vorbereitung und Durchführung</t>
        </r>
      </text>
    </comment>
    <comment ref="B28" authorId="0" shapeId="0">
      <text>
        <r>
          <rPr>
            <sz val="9"/>
            <color indexed="81"/>
            <rFont val="Tahoma"/>
            <family val="2"/>
          </rPr>
          <t>Kindergottesdienst im grossen Stil (Einbezug von Gruppen, Schulklassen, Musikgruppen, Theateranspiel) 
Vorbereitung, Zusammenarbeit mit Gruppen: eventuell zusätzliche Sitzungen, Durchführung</t>
        </r>
      </text>
    </comment>
    <comment ref="B29" authorId="0" shapeId="0">
      <text>
        <r>
          <rPr>
            <sz val="9"/>
            <color indexed="81"/>
            <rFont val="Tahoma"/>
            <family val="2"/>
          </rPr>
          <t>Jugendgottesdienst, der v.a. von einer Person gestaltet wird 
Vorbereitung und Durchführung</t>
        </r>
      </text>
    </comment>
    <comment ref="B30" authorId="0" shapeId="0">
      <text>
        <r>
          <rPr>
            <sz val="9"/>
            <color indexed="81"/>
            <rFont val="Tahoma"/>
            <family val="2"/>
          </rPr>
          <t>Jugendgottesdienst im grossen Stil 
(Einbezug von Gruppen, Schulklassen, Bands, Theateranspiel) 
Vorbereitung, Zusammenarbeit mit Gruppen: eventuell zusätzliche Sitzungen, Durchführung</t>
        </r>
      </text>
    </comment>
    <comment ref="B31" authorId="0" shapeId="0">
      <text>
        <r>
          <rPr>
            <sz val="9"/>
            <color indexed="81"/>
            <rFont val="Tahoma"/>
            <family val="2"/>
          </rPr>
          <t>Aufwand für nicht federführende Person. Präsenz bei Gottesdiensten, welche v.a. von anderen vorbereitet und gehalten werden 
Der normale Jugendgottesdienstaufwand wird bei der federführenden Person eingegeben. 
Der Aufwand der anderen Person wird mit nur 2 Stunden berechnet (Anwesenheit, Besprechung mit federführender Person), da doppelte Besetzungen von Gottesdiensten sonst zu einer Aufblähung des Aufwandes für Gottesdienste führt.</t>
        </r>
      </text>
    </comment>
    <comment ref="B32" authorId="0" shapeId="0">
      <text>
        <r>
          <rPr>
            <sz val="9"/>
            <color indexed="81"/>
            <rFont val="Tahoma"/>
            <family val="2"/>
          </rPr>
          <t>Gesprächs- und Spielgruppen, Club-Aktivitäten 
Organisation des Anschlussprogramms, Präsenz</t>
        </r>
      </text>
    </comment>
    <comment ref="B33" authorId="0" shapeId="0">
      <text>
        <r>
          <rPr>
            <sz val="9"/>
            <color indexed="81"/>
            <rFont val="Tahoma"/>
            <family val="2"/>
          </rPr>
          <t>Aufwand für nicht federführende Person: Gesprächs- und Spielgruppen, Club-Aktivitäten 
Präsenz</t>
        </r>
      </text>
    </comment>
    <comment ref="B34" authorId="0" shapeId="0">
      <text>
        <r>
          <rPr>
            <sz val="9"/>
            <color indexed="81"/>
            <rFont val="Tahoma"/>
            <family val="2"/>
          </rPr>
          <t xml:space="preserve">Vorbereitungsarbeiten eines Lagers 
(die Präsenzzeit wird unter 33 und 34 eingegeben) 
Planung, Rekognoszieren, Ausschreibung, Programmpunkte vorbereiten usw. </t>
        </r>
      </text>
    </comment>
    <comment ref="B35" authorId="0" shapeId="0">
      <text>
        <r>
          <rPr>
            <sz val="9"/>
            <color indexed="81"/>
            <rFont val="Tahoma"/>
            <family val="2"/>
          </rPr>
          <t>Gottesdienst im schulischen Rahmen 
(z.B. Schuleröffnungs- und Schulschlussgottesdienste) 
Vorbereitung, Durchführung</t>
        </r>
      </text>
    </comment>
    <comment ref="B36" authorId="0" shapeId="0">
      <text>
        <r>
          <rPr>
            <sz val="9"/>
            <color indexed="81"/>
            <rFont val="Tahoma"/>
            <family val="2"/>
          </rPr>
          <t>Programm für die Gemeinde nach Familiengottesdiensten: 
Spiele, Gruppenaktivitäten, Verpflegung 
Organisation des Anschlussprogramms, Präsenz</t>
        </r>
      </text>
    </comment>
    <comment ref="B37" authorId="0" shapeId="0">
      <text>
        <r>
          <rPr>
            <sz val="9"/>
            <color indexed="81"/>
            <rFont val="Tahoma"/>
            <family val="2"/>
          </rPr>
          <t>Aufwand für nicht federführende Person im Programm für die Gemeinde nach Familiengottesdiensten: Spiele, Gruppenaktivitäten, Verpflegung 
Präsenz</t>
        </r>
      </text>
    </comment>
    <comment ref="B40" authorId="0" shapeId="0">
      <text>
        <r>
          <rPr>
            <sz val="9"/>
            <color indexed="81"/>
            <rFont val="Tahoma"/>
            <family val="2"/>
          </rPr>
          <t>Präsenzzeit bei Projekttagen bzw. Lagertagen ohne Übernachtung (z.B. Abreisetag bei einem Lager mit Übernachtung, Wochenendlager: Sonntag)</t>
        </r>
      </text>
    </comment>
    <comment ref="B41" authorId="0" shapeId="0">
      <text>
        <r>
          <rPr>
            <sz val="9"/>
            <color indexed="81"/>
            <rFont val="Tahoma"/>
            <family val="2"/>
          </rPr>
          <t xml:space="preserve">Präsenzzeit Projekttag bzw. Lagertag mit Übernachtung </t>
        </r>
      </text>
    </comment>
    <comment ref="B42" authorId="0" shapeId="0">
      <text>
        <r>
          <rPr>
            <sz val="9"/>
            <color indexed="81"/>
            <rFont val="Tahoma"/>
            <family val="2"/>
          </rPr>
          <t xml:space="preserve">Bei geringeren Präsenzzeiten (z.B. halbtägiger Projekttag) oder wenn Arbeitszeit bereits anderswo verbucht (z.B. bei Sonntagsschulstunden), hier abziehen. 
Falls bei einem Lager mit einer Schulklasse Religionsunterrichtsstunden angerechnet werden, darf die Durchführung (1 Std. pro Lektion) nicht doppelt verrechnet werden (wenn unter «Religionsunterricht: Durchführung» bereits aufgeführt).
Wenn z.B. 4 Lektionen Unterricht pro Tag bei einem zweitägigen Lager angerechnet werden, müssen diese hier abgezogen werden. 
Eingegeben wird das Total der bereits anderswo aufgeführten Stunden als negative Zahl: Beispiel 2 x 4 Stunden = -8.
Die Stunden werden als negative Zahl eingetragen, z.B. -8. 
</t>
        </r>
      </text>
    </comment>
    <comment ref="B49" authorId="0" shapeId="0">
      <text>
        <r>
          <rPr>
            <sz val="9"/>
            <color indexed="81"/>
            <rFont val="Tahoma"/>
            <family val="2"/>
          </rPr>
          <t>Taufgespräch, Taufunterlagen (Taufschein etc.), Eintrag im Kirchenbuch</t>
        </r>
      </text>
    </comment>
    <comment ref="B50" authorId="0" shapeId="0">
      <text>
        <r>
          <rPr>
            <b/>
            <sz val="9"/>
            <color indexed="81"/>
            <rFont val="Tahoma"/>
            <family val="2"/>
          </rPr>
          <t xml:space="preserve">Traugottesdienst inkl. Vorgespräch </t>
        </r>
        <r>
          <rPr>
            <sz val="9"/>
            <color indexed="81"/>
            <rFont val="Tahoma"/>
            <family val="2"/>
          </rPr>
          <t xml:space="preserve">
Traugespräch, Vorbereitung Gottesdienst, Trauschein, Absprache mit Organisten und Mesmern, Halten des Gottesdienstes, Eintrag im Kirchenbuch</t>
        </r>
      </text>
    </comment>
    <comment ref="B51" authorId="0" shapeId="0">
      <text>
        <r>
          <rPr>
            <b/>
            <sz val="9"/>
            <color indexed="81"/>
            <rFont val="Tahoma"/>
            <family val="2"/>
          </rPr>
          <t xml:space="preserve">Abdankungsgottesdienst inkl. aller Vorbereitungen </t>
        </r>
        <r>
          <rPr>
            <sz val="9"/>
            <color indexed="81"/>
            <rFont val="Tahoma"/>
            <family val="2"/>
          </rPr>
          <t xml:space="preserve">
Trauergespräch vor der Abdankung, 
Gottesdienstvorbereitung, Abdankung und Beisetzung, 
eventuell: Anwesenheit bei Aufbahrung, Teilnahme am Leidmahl (zeitlicher Anteil), Weiterleitung der Kollekte, Zusammenarbeit mit Bestattungsamt, Organisten und Mesmer, Eintrag Kirchenbuch</t>
        </r>
      </text>
    </comment>
    <comment ref="B52" authorId="0" shapeId="0">
      <text>
        <r>
          <rPr>
            <b/>
            <sz val="9"/>
            <color indexed="81"/>
            <rFont val="Tahoma"/>
            <family val="2"/>
          </rPr>
          <t xml:space="preserve">Abdankung nur am Grab </t>
        </r>
        <r>
          <rPr>
            <sz val="9"/>
            <color indexed="81"/>
            <rFont val="Tahoma"/>
            <family val="2"/>
          </rPr>
          <t xml:space="preserve">
ev. Trauergespräch, Vorbereiten der Liturgie, ev. Kurzansprache am Grab, Beisetzung, Eintrag im Kirchenbuch</t>
        </r>
      </text>
    </comment>
    <comment ref="B53" authorId="0" shapeId="0">
      <text>
        <r>
          <rPr>
            <sz val="9"/>
            <color indexed="81"/>
            <rFont val="Tahoma"/>
            <family val="2"/>
          </rPr>
          <t>Separate Beisetzung (zeitlich länger vor/nach Abdankung, Urnenbeisetzung von Personen, deren Abdankung andernorts stattfand)  
Vorbereiten Liturgie, Beisetzung</t>
        </r>
      </text>
    </comment>
    <comment ref="B54" authorId="0" shapeId="0">
      <text>
        <r>
          <rPr>
            <sz val="9"/>
            <color indexed="81"/>
            <rFont val="Tahoma"/>
            <family val="2"/>
          </rPr>
          <t>Maximal ein Nachgespräch pro Todesfall (weitere gehen unter Seelsorge). 
Berücksichtigen: Nicht jeder Todesfall zieht ein Nachgespräch nach sich (Angehörige auswärts/nicht vorhanden usw.)</t>
        </r>
      </text>
    </comment>
    <comment ref="B60" authorId="0" shapeId="0">
      <text>
        <r>
          <rPr>
            <sz val="9"/>
            <color indexed="81"/>
            <rFont val="Tahoma"/>
            <family val="2"/>
          </rPr>
          <t xml:space="preserve">
Vorbereiten der Konfirmanden- oder Präparandenlektionen. 
Falls mehrere Klassen parallel geführt werden, wird die Vorbereitung nur einmal verrechnet. 
Pro Konfirmandenklasse sind 72 Lektionen (ev. verteilt auf zwei Jahre) vorgeschrieben.</t>
        </r>
      </text>
    </comment>
    <comment ref="B61" authorId="0" shapeId="0">
      <text>
        <r>
          <rPr>
            <sz val="9"/>
            <color indexed="81"/>
            <rFont val="Tahoma"/>
            <family val="2"/>
          </rPr>
          <t>Pro Konfirmandenklasse sind 72 Lektionen (ev. verteilt auf zwei Jahre) vorgeschrieben.</t>
        </r>
      </text>
    </comment>
    <comment ref="B62" authorId="0" shapeId="0">
      <text>
        <r>
          <rPr>
            <sz val="9"/>
            <color indexed="81"/>
            <rFont val="Tahoma"/>
            <family val="2"/>
          </rPr>
          <t xml:space="preserve">Administrative Arbeiten, welche das Führen einer Konfirmandenklasse verursachen:
Prospekt KU/Anmeldeformulare, Infos, Briefe an Eltern und Konfirmand(inn)en, Kontrollen, Berichte, Prospekte und Kontrolle Wahlfachkurse/Gemeindepraktikum etc. 
pro Klasse
</t>
        </r>
      </text>
    </comment>
    <comment ref="B64" authorId="0" shapeId="0">
      <text>
        <r>
          <rPr>
            <sz val="9"/>
            <color indexed="81"/>
            <rFont val="Tahoma"/>
            <family val="2"/>
          </rPr>
          <t xml:space="preserve">
Organisation (Rekognoszieren, Werbung, Reise, Unterkunft etc.)
Vorbereitung des Inhalts (falls Konfirmandenstunden angerechnet werden, darf die inhaltliche Vorbereitung (0.75 Std. pro Lektion) nicht doppelt verrechnet werden (wenn unter «Konfirmandenlektion: Vorbereitung» bereits eingefügt).
</t>
        </r>
      </text>
    </comment>
    <comment ref="B65" authorId="0" shapeId="0">
      <text>
        <r>
          <rPr>
            <sz val="9"/>
            <color indexed="81"/>
            <rFont val="Tahoma"/>
            <family val="2"/>
          </rPr>
          <t xml:space="preserve">Präsenzzeit Projekttag bzw. Lagertag ohne Übernachtung 
(Abreisetag bei einem Lager mit Übernachtung)
</t>
        </r>
      </text>
    </comment>
    <comment ref="B67" authorId="0" shapeId="0">
      <text>
        <r>
          <rPr>
            <sz val="9"/>
            <color indexed="81"/>
            <rFont val="Tahoma"/>
            <family val="2"/>
          </rPr>
          <t xml:space="preserve">Bei geringeren Präsenzzeiten (z.B. halbtägiger Projekttag) oder wenn Arbeitszeit bereits anderswo verbucht (z.B. bei Sonntagsschulstunden), hier abziehen. 
Falls Konfirmandenstunden angerechnet werden, darf die Durchführung (1 Std. pro Lektion) nicht doppelt verrechnet werden (wenn unter «Konfirmandenlektion: Durchführung» bereits aufgeführt).
Wenn z.B. 4 Lektionen Unterricht pro Tag bei einem viertägigen Lager angerechnet werden, müssen diese hier abgezogen werden. Eingegeben wird das Total der bereits anderswo aufgeführten Stunden als negative Zahl: Beispiel 4 x 4 Stunden = -16
</t>
        </r>
      </text>
    </comment>
    <comment ref="B68" authorId="0" shapeId="0">
      <text>
        <r>
          <rPr>
            <sz val="9"/>
            <color indexed="81"/>
            <rFont val="Tahoma"/>
            <family val="2"/>
          </rPr>
          <t>nur die Anzahl der Besuche, die voraussichtlich auch gemacht werden, angeben (je nach örtlichen Gegebenheiten wollen nicht alle Eltern einen Besuch)</t>
        </r>
      </text>
    </comment>
    <comment ref="B76" authorId="0" shapeId="0">
      <text>
        <r>
          <rPr>
            <sz val="9"/>
            <color indexed="81"/>
            <rFont val="Tahoma"/>
            <family val="2"/>
          </rPr>
          <t xml:space="preserve">Anzahl Lektionen pro Klasse = Anzahl Schulwochen x Anzahl Lektionen pro Woche (1 oder 2) abzüglich der voraussichtlich ausfallenden Lektionen: 
- Datumsgründe: z.B. Pfingst-/Ostermontag, Auffahrt; 
- schulische Gründe: Schulreisetag, Projekttage, Sporttag usw.
- pfarramtliche Gründe: Ausfall wegen Abwesenheit 
  (Synode, Weiterbildung…), Abdankung usw.  
ev. Vorbereitung Schulzimmer, Halten der Lektion, allfälliger Zimmerwechsel, Pause/Lehrerzimmer
</t>
        </r>
      </text>
    </comment>
    <comment ref="B77" authorId="0" shapeId="0">
      <text>
        <r>
          <rPr>
            <sz val="9"/>
            <color indexed="81"/>
            <rFont val="Tahoma"/>
            <family val="2"/>
          </rPr>
          <t>Bei grossen Pensen (z.B. von Katecheten) können Klassen teilweise parallel geführt werden bzw. der Lehrstoff häufiger "wiederholt" werden, was einen geringeren Zeitaufwand pro Lektion bedeutet. 
Eingegeben wird der Minderaufwand pro betroffener Klasse, z.B. 70 x 0.25 = -17.5.
Die Stunden werden als negative Zahl eingetragen, z.B. -8.</t>
        </r>
      </text>
    </comment>
    <comment ref="B80" authorId="0" shapeId="0">
      <text>
        <r>
          <rPr>
            <sz val="9"/>
            <color indexed="81"/>
            <rFont val="Tahoma"/>
            <family val="2"/>
          </rPr>
          <t>Kontaktpflege  
ev. Teilnahme an Koordinationssitzungen, Gespräche mit Eltern</t>
        </r>
      </text>
    </comment>
    <comment ref="B82" authorId="0" shapeId="0">
      <text>
        <r>
          <rPr>
            <sz val="9"/>
            <color indexed="81"/>
            <rFont val="Tahoma"/>
            <family val="2"/>
          </rPr>
          <t>z.B. Betreuung Religionslehrerbibliothek</t>
        </r>
      </text>
    </comment>
    <comment ref="B87" authorId="0" shapeId="0">
      <text>
        <r>
          <rPr>
            <sz val="9"/>
            <color indexed="81"/>
            <rFont val="Tahoma"/>
            <family val="2"/>
          </rPr>
          <t xml:space="preserve">allgemeine Hausbesuche, welche nicht schon anderswo (z.B. Traubesuche) erfasst sind.  
alle Arten von Besuchen, Beratungen etc. </t>
        </r>
      </text>
    </comment>
    <comment ref="B88" authorId="0" shapeId="0">
      <text>
        <r>
          <rPr>
            <sz val="9"/>
            <color indexed="81"/>
            <rFont val="Tahoma"/>
            <family val="2"/>
          </rPr>
          <t>Besuche von Gemeindegliedern im Spital oder im Heim. 
Besuche in Institutionen dauern im Schnitt bedeutend weniger lang als Hausbesuche (Gründe: Patienten dürfen nicht zu lange strapaziert werden, Unterbrechungen durch Personal usw.).</t>
        </r>
      </text>
    </comment>
    <comment ref="B89" authorId="0" shapeId="0">
      <text>
        <r>
          <rPr>
            <sz val="9"/>
            <color indexed="81"/>
            <rFont val="Tahoma"/>
            <family val="2"/>
          </rPr>
          <t xml:space="preserve">Automatisch (aus Anstellungsverhältnis und Anzahl Wochen Anwesenheit in der Gemeinde) berechnetes Feld.
Umfasst ungeplante Besuche, telefonische Beratungen, welche nicht bereits an anderem Ort (Kasualien etc.) erfasst sind.  ungeplante Seelsorge-Gespräche (Telefon, Haustürbesuche usw.)
</t>
        </r>
      </text>
    </comment>
    <comment ref="B90" authorId="0" shapeId="0">
      <text>
        <r>
          <rPr>
            <sz val="9"/>
            <color indexed="81"/>
            <rFont val="Tahoma"/>
            <family val="2"/>
          </rPr>
          <t xml:space="preserve">Dieses Feld ist nur gedacht für Personen, welche explizit auch als Heimpfarrer tätig sind, also nicht einfach ihre Gemeindeglieder in einem Heim besuchen, sondern die Verantwortung für ein Heim tragen.  
Seelsorge: Besuche, Kurzkontakte mit Heimbewohnern etc. 
Gerechnet wird pro „reformiertes“ Bett. Der verantwortliche Heimpfarrer besucht die Reformierten aller Gemeinden (meist erhalten die Gemeindeglieder noch Besuch vom Gemeindepfarrer (siehe 77).
Falls eine Pfarrperson zusätzlich zum Gemeindepfarramt mit einer bestimmten Prozentzahl explizit als Heimpfarrer angestellt ist, kann hier die entsprechende Stundenzahl (ohne Ferien etc.) eingesetzt werden. 
</t>
        </r>
      </text>
    </comment>
    <comment ref="B144" authorId="0" shapeId="0">
      <text>
        <r>
          <rPr>
            <sz val="9"/>
            <color indexed="81"/>
            <rFont val="Tahoma"/>
            <family val="2"/>
          </rPr>
          <t xml:space="preserve">Gerechnet sind die (für Pfarrpersonen obligatorischen) Halbtagessitzungen: 
Do 1/Fr 2/ Sa 1/So 1/Mo 1 = 3 Arbeitstage à 100 % (da die Präsenz unabhängig vom Anstellungsverhältnis obligatorisch ist). 
Das Rahmenprogramm ist freiwillig (was sich an der Zahl der Anwesenden jeweils auch zeigt). 
Die Synode kann nur eingetragen werden, wenn sie im entsprechenden Jahr auch besucht wird. </t>
        </r>
        <r>
          <rPr>
            <b/>
            <sz val="9"/>
            <color indexed="81"/>
            <rFont val="Tahoma"/>
            <family val="2"/>
          </rPr>
          <t xml:space="preserve">
</t>
        </r>
      </text>
    </comment>
    <comment ref="B145" authorId="0" shapeId="0">
      <text>
        <r>
          <rPr>
            <sz val="9"/>
            <color indexed="81"/>
            <rFont val="Tahoma"/>
            <family val="2"/>
          </rPr>
          <t>Falls nicht die ganze Synode besucht werden kann, sind die entsprechenden Stunden (4,5 Std. pro verpasste Halbtagessitzung) abzuziehen  
Anerkannte Gründe fürs Fernbleiben sind in Art. 7. der Geschäftsordnung (410) aufgezählt. (Ferien sind beispielsweise kein Grund fürs Fernbleiben.)</t>
        </r>
      </text>
    </comment>
    <comment ref="B146" authorId="0" shapeId="0">
      <text>
        <r>
          <rPr>
            <sz val="9"/>
            <color indexed="81"/>
            <rFont val="Tahoma"/>
            <family val="2"/>
          </rPr>
          <t>Gerechnet ist ein Arbeitstag zu 100 % (= 9 Stunden)</t>
        </r>
      </text>
    </comment>
    <comment ref="B150" authorId="0" shapeId="0">
      <text>
        <r>
          <rPr>
            <sz val="9"/>
            <color indexed="81"/>
            <rFont val="Tahoma"/>
            <family val="2"/>
          </rPr>
          <t xml:space="preserve">Automaitsch berechnetes Feld anhand der Anstellung:
Diverse Kontakte und Koordinationsarbeiten, welche in einem Pfarramt bezüglich der Region bzw. der Ökumene anfallen.
Regionale oder ökumenische Projekte sind an anderen Orten (ev. in einer Extra-Kolonne) aufzuführen.  Kontaktpflege, Koordinationstelefone usw. 
</t>
        </r>
      </text>
    </comment>
    <comment ref="B159" authorId="0" shapeId="0">
      <text>
        <r>
          <rPr>
            <sz val="9"/>
            <color indexed="81"/>
            <rFont val="Tahoma"/>
            <family val="2"/>
          </rPr>
          <t>Planungs- und Koordinationssitzungen des Teams (Pfarrpersonen, Sozialdiakone) 
(fällt im Einzelpfarramt weg)</t>
        </r>
      </text>
    </comment>
    <comment ref="B163" authorId="0" shapeId="0">
      <text>
        <r>
          <rPr>
            <sz val="9"/>
            <color indexed="81"/>
            <rFont val="Tahoma"/>
            <family val="2"/>
          </rPr>
          <t>Wenn jemand für ein Jahr das Aktuariat des Teams übernimmt, wird der Aufwand hier aufgeführt. Protokollführung, Schreibarbeiten</t>
        </r>
      </text>
    </comment>
    <comment ref="B164" authorId="0" shapeId="0">
      <text>
        <r>
          <rPr>
            <sz val="9"/>
            <color indexed="81"/>
            <rFont val="Tahoma"/>
            <family val="2"/>
          </rPr>
          <t>Vom Vorstand bewilligte oder angeordnete Supervisionssitzung von Einzelnen bzw. Team-Entwicklungssitzungen gelten als Arbeitszeit.</t>
        </r>
      </text>
    </comment>
    <comment ref="B165" authorId="0" shapeId="0">
      <text>
        <r>
          <rPr>
            <sz val="9"/>
            <color indexed="81"/>
            <rFont val="Tahoma"/>
            <family val="2"/>
          </rPr>
          <t>Teilnahme an Kirchgemeindeversammlung, welche für den/die betreffende(n) Mitarbeiter(in) obligatorisch sind</t>
        </r>
      </text>
    </comment>
    <comment ref="B166" authorId="0" shapeId="0">
      <text>
        <r>
          <rPr>
            <sz val="9"/>
            <color indexed="81"/>
            <rFont val="Tahoma"/>
            <family val="2"/>
          </rPr>
          <t>Kirchenvorstandssitzung, an denen die (delegierten) Pfarrpersonen und Sozialdiakone teilnehmen.</t>
        </r>
      </text>
    </comment>
    <comment ref="B167" authorId="0" shapeId="0">
      <text>
        <r>
          <rPr>
            <sz val="9"/>
            <color indexed="81"/>
            <rFont val="Tahoma"/>
            <family val="2"/>
          </rPr>
          <t>Nicht in allen Gemeinden sind alle Pfarrpersonen und Sozialdiakone bei den ordentlichen Kirchgemeindevorstandssitzungen dabei. 
Solche Personen können hier allfällige (ausserordentliche) Zusammenkünfte mit dem Vorstand notieren.</t>
        </r>
      </text>
    </comment>
    <comment ref="B169" authorId="0" shapeId="0">
      <text>
        <r>
          <rPr>
            <sz val="9"/>
            <color indexed="81"/>
            <rFont val="Tahoma"/>
            <family val="2"/>
          </rPr>
          <t xml:space="preserve">Zusammenkunft des Personalverantwortlichen des Kirchgemeindevorstandes oder einer Personalkommission mit dem Mitarbeiterteam, um die Jahresziele etc. festzulegen. 
Festlegung der Jahresziele, welche mit dem Tool „Jahres-Aufgaben“ geplant werden. </t>
        </r>
      </text>
    </comment>
    <comment ref="B170" authorId="0" shapeId="0">
      <text>
        <r>
          <rPr>
            <sz val="9"/>
            <color indexed="81"/>
            <rFont val="Tahoma"/>
            <family val="2"/>
          </rPr>
          <t>allfällige formelle Mitarbeitergespräche des Personalverantwortlichen des Kirchgemeindevorstandes mit dem Mitarbeiter/der Mitarbeiterin</t>
        </r>
      </text>
    </comment>
    <comment ref="B172" authorId="0" shapeId="0">
      <text>
        <r>
          <rPr>
            <sz val="9"/>
            <color indexed="81"/>
            <rFont val="Tahoma"/>
            <family val="2"/>
          </rPr>
          <t xml:space="preserve">jährliche Anpassung des Jahresaufgabenbogens 
Ein Excel-kundige(r) Mitarbeiter(in) passt den Jahresaufgabenbogen (Excel-Tabelle) (nach den Angaben der Team-Mitglieder) den jährlichen Erfordernissen an. </t>
        </r>
      </text>
    </comment>
    <comment ref="B173" authorId="0" shapeId="0">
      <text>
        <r>
          <rPr>
            <sz val="9"/>
            <color indexed="81"/>
            <rFont val="Tahoma"/>
            <family val="2"/>
          </rPr>
          <t>Erstellen des Gottesdienst-, Abdankungs- und Veranstaltungsplanes</t>
        </r>
      </text>
    </comment>
    <comment ref="B181" authorId="0" shapeId="0">
      <text>
        <r>
          <rPr>
            <sz val="9"/>
            <color indexed="81"/>
            <rFont val="Tahoma"/>
            <family val="2"/>
          </rPr>
          <t>Automatisch (aus Anstellungsverhältnis und Anzahl Wochen Anwesenheit in der Gemeinde) berechnetes Feld. 
Artikel Kirchenbote, Jahresberichte, Kirchenführungen, Erstellung von Prospekten, Material Schaukästen...</t>
        </r>
      </text>
    </comment>
    <comment ref="B184" authorId="0" shapeId="0">
      <text>
        <r>
          <rPr>
            <sz val="9"/>
            <color indexed="81"/>
            <rFont val="Tahoma"/>
            <family val="2"/>
          </rPr>
          <t xml:space="preserve">
Angestellte müssen an bestimmten Anlässen gegenwärtig sein, auch wenn sie dabei keine Arbeit auszuführen haben.
Teilnahme an Einweihungsfeier, Kirchenkaffees, Gemeindefeiern, an denen die Angestellten die Freiheit haben, selber zu entscheiden, ob sie teilnehmen wollen oder nicht.</t>
        </r>
      </text>
    </comment>
    <comment ref="B189" authorId="0" shapeId="0">
      <text>
        <r>
          <rPr>
            <sz val="9"/>
            <color indexed="81"/>
            <rFont val="Tahoma"/>
            <family val="2"/>
          </rPr>
          <t>Automatisch ausgefülltes Feld (nach Anstellungs-verhältnis und Anzahl Wochen der Anwesenheit in der Gemeinde)  
Post/E-Mails entgegennehmen/bearbeiten: allg. Korrespondenz, allg. Telefonate (Anfragen, juristische Abklärungen/Mitgliedschaft), Büroorganisation (Registratur, Materialbeschaffung, Backups, Updates, Büroreinigung), Spesenabrechnungen, schriftliche Bestätigungen für externe Taufen usw.</t>
        </r>
      </text>
    </comment>
    <comment ref="B191" authorId="0" shapeId="0">
      <text>
        <r>
          <rPr>
            <sz val="9"/>
            <color indexed="81"/>
            <rFont val="Tahoma"/>
            <family val="2"/>
          </rPr>
          <t xml:space="preserve">Automatisch ausgefülltes Feld (nach Anstellungs-verhältnis und Anzahl Wochen der Anwesenheit in der Gemeinde) 
Es soll nicht das ganze Jahr verplant sein. Damit spontan auf aktuelle Erfordernisse reagiert und neue Aufgaben übernommen werden können, besteht ein Freiraum für Unvorhergesehenes. </t>
        </r>
      </text>
    </comment>
    <comment ref="B193" authorId="0" shapeId="0">
      <text>
        <r>
          <rPr>
            <sz val="9"/>
            <color indexed="81"/>
            <rFont val="Tahoma"/>
            <family val="2"/>
          </rPr>
          <t>Aufwandsminderungen: negative Zahl eintragen, z.B. -10</t>
        </r>
      </text>
    </comment>
    <comment ref="B194" authorId="0" shapeId="0">
      <text>
        <r>
          <rPr>
            <sz val="9"/>
            <color indexed="81"/>
            <rFont val="Tahoma"/>
            <family val="2"/>
          </rPr>
          <t>Korrekturen zu den Aufwendungen für die oben genannten Arbeiten können hier eingetragen werden.
Aufwandsminderungen: negative Zahl eintragen, z.B. -10</t>
        </r>
      </text>
    </comment>
    <comment ref="B202" authorId="0" shapeId="0">
      <text>
        <r>
          <rPr>
            <b/>
            <sz val="9"/>
            <color indexed="81"/>
            <rFont val="Tahoma"/>
            <family val="2"/>
          </rPr>
          <t>Die geplante Überzeit sollte den Wert 0 aufweisen!</t>
        </r>
        <r>
          <rPr>
            <sz val="9"/>
            <color indexed="81"/>
            <rFont val="Tahoma"/>
            <family val="2"/>
          </rPr>
          <t xml:space="preserve">
(siehe Handbuch)</t>
        </r>
        <r>
          <rPr>
            <b/>
            <sz val="9"/>
            <color indexed="81"/>
            <rFont val="Tahoma"/>
            <family val="2"/>
          </rPr>
          <t xml:space="preserve">
</t>
        </r>
      </text>
    </comment>
  </commentList>
</comments>
</file>

<file path=xl/sharedStrings.xml><?xml version="1.0" encoding="utf-8"?>
<sst xmlns="http://schemas.openxmlformats.org/spreadsheetml/2006/main" count="329" uniqueCount="245">
  <si>
    <t>Wochenarbeitszeit in Stunden bei 100 %</t>
  </si>
  <si>
    <t>Anstellungsverhältnis (dezimal)</t>
  </si>
  <si>
    <t>Jahresarbeitszeit ink. Ferien, Weiterbildung usw.</t>
  </si>
  <si>
    <t>Summe der "Abwesenheit"</t>
  </si>
  <si>
    <t>Kontrolle Total</t>
  </si>
  <si>
    <t>Anzahl effektive Arbeitswochen in "Gemeinde" 
(durchschnittlich berechnet)</t>
  </si>
  <si>
    <t>Anzahl effektive Arbeitstage in "Gemeinde" 
(durchschnittlich berechnet)</t>
  </si>
  <si>
    <t>Total</t>
  </si>
  <si>
    <t>Konfirmationen</t>
  </si>
  <si>
    <t>Abdankung nur auf dem Friedhof</t>
  </si>
  <si>
    <t>Total Kasualien</t>
  </si>
  <si>
    <t>Total Seelsorge</t>
  </si>
  <si>
    <t>Frauenarbeit: Tagungen, Andachten...</t>
  </si>
  <si>
    <t>Synode</t>
  </si>
  <si>
    <t>Kirchgemeindeversammlung</t>
  </si>
  <si>
    <t>Total Diverses</t>
  </si>
  <si>
    <t>Total im Pflichtenheft</t>
  </si>
  <si>
    <t>zu leistende Jahresstunden (inkl. Ferien usw.)</t>
  </si>
  <si>
    <t>Anz.</t>
  </si>
  <si>
    <t>Std.</t>
  </si>
  <si>
    <t>Betreuung behinderter Konfirmanden</t>
  </si>
  <si>
    <t>Total schulischer Unterricht</t>
  </si>
  <si>
    <t>Diakonie: Laufkundschaft Haustüre</t>
  </si>
  <si>
    <t>Total Diakonie</t>
  </si>
  <si>
    <t>Total Korrekturen</t>
  </si>
  <si>
    <t>Erstellung Dienstplan</t>
  </si>
  <si>
    <t>Kolloquium (Vorbereitung + Sitzung)</t>
  </si>
  <si>
    <t>Anzahl eingeben</t>
  </si>
  <si>
    <t>Wochenarbeitszeit in Stunden
bei proz. Anstellungsverhältnis</t>
  </si>
  <si>
    <t>Ferienanspruch in Stunden
bei prozent. Anstellungsverhältnis</t>
  </si>
  <si>
    <t>Arbeitstag (Fünftagewoche) in Stunden bei prozent. Anstellungsverhältnis</t>
  </si>
  <si>
    <t>Feiertage in Stunden 
bei prozent. Anstellungsverhältnis</t>
  </si>
  <si>
    <t>Weiterbildung in Stunden 
bei prozent. Anstellungsverhältnis</t>
  </si>
  <si>
    <t>Militärdienst in Stunden 
bei prozent. Anstellungsverhältnis</t>
  </si>
  <si>
    <t>Mutterschaftsurlaub in Stunden
bei prozent. Anstellungsverhältnis</t>
  </si>
  <si>
    <t>Weitere Abwesenheiten in Stunden
bei prozent. Anstellungsverhältnis</t>
  </si>
  <si>
    <t>Effektiv in der "Gemeinde" zur Verfügung stehende Arbeitsstd.
bei prozent. Anstellungsverhältnis</t>
  </si>
  <si>
    <t xml:space="preserve">Synodale Arbeitstagung </t>
  </si>
  <si>
    <t>Sitzungen Quartierprojekte etc.</t>
  </si>
  <si>
    <t>Total Mitarbeiterschulung</t>
  </si>
  <si>
    <t>Elternbildung (Kurse religiöse Erziehung)</t>
  </si>
  <si>
    <t>Aufwandsminderungen: Diverse</t>
  </si>
  <si>
    <t>Sonntagsgottesdienste</t>
  </si>
  <si>
    <t>Kasualien</t>
  </si>
  <si>
    <t>Schulischer Unterricht</t>
  </si>
  <si>
    <t>Total Gemeindeleitung</t>
  </si>
  <si>
    <t>Total Öffentlichkeitsarbeit</t>
  </si>
  <si>
    <t>Seelsorge</t>
  </si>
  <si>
    <t>Total Spiritualität unter der Woche Erwachsene</t>
  </si>
  <si>
    <t>Meditationskurse</t>
  </si>
  <si>
    <t>Total Werktags-/Sondergottesdienste Erwachsene</t>
  </si>
  <si>
    <t>Werktags- und Sondergottesdienste Erwachsene</t>
  </si>
  <si>
    <t>Spiritualität unter der Woche (Erwachsene)</t>
  </si>
  <si>
    <t>Gemeindeentwicklung / Bildung Erwachsene</t>
  </si>
  <si>
    <t>Mitarbeiterschulung</t>
  </si>
  <si>
    <t>Diverses</t>
  </si>
  <si>
    <t>Diakonie</t>
  </si>
  <si>
    <t>Gemeindeleitung</t>
  </si>
  <si>
    <t>Öffentlichkeitsarbeit</t>
  </si>
  <si>
    <t>Landeskirchliche und regionale Arbeit</t>
  </si>
  <si>
    <t>Allgemeine Administration</t>
  </si>
  <si>
    <t>Unvorhergesehenes / Reserve</t>
  </si>
  <si>
    <t>Korrekturen (Aufwandsminderungen)</t>
  </si>
  <si>
    <t>Zu leistende Jahresstunden (inkl. Ferien)</t>
  </si>
  <si>
    <t>Überzeit/Manko</t>
  </si>
  <si>
    <t>Begleitungen Katechet(inn)en / Unterrichtskommission</t>
  </si>
  <si>
    <t>Total landeskirchliche / regionale Arbeit</t>
  </si>
  <si>
    <t>Überzeit/Manko in % der Anstellung</t>
  </si>
  <si>
    <t>Allgemeine Abwesenheiten (Ferien, Weiterbildung...)</t>
  </si>
  <si>
    <t>Total Arbeitsstunden (ohne Ferien, Weiterbildung etc.)</t>
  </si>
  <si>
    <t xml:space="preserve">Öffentlichkeitsarbeit (prozentual zur Anstellung) </t>
  </si>
  <si>
    <t>Vernetzung Schule-Kirche (Projekte)</t>
  </si>
  <si>
    <t>Jugendleiterkurs</t>
  </si>
  <si>
    <t>Kolloquium: Vorstandssitzungen</t>
  </si>
  <si>
    <t>Familienkirche: Anschlussprogramm</t>
  </si>
  <si>
    <t>Pilgern</t>
  </si>
  <si>
    <t>Kerzenziehen</t>
  </si>
  <si>
    <t>Total Sonntagsgottesdienste</t>
  </si>
  <si>
    <t>Separate Beisetzung zeitlich länger vor/nach Abdankung</t>
  </si>
  <si>
    <t>Schülergottesdienste</t>
  </si>
  <si>
    <t>Retraite Pfarrkollegium</t>
  </si>
  <si>
    <t xml:space="preserve">Begegnungscafé: Teilnahme / Themagestaltung </t>
  </si>
  <si>
    <t>Begleitung Begegnungscaféteam
Projektleitung, Werbung</t>
  </si>
  <si>
    <t>Gemeinsame Sitzungen mit Kirchgemeindevorstand</t>
  </si>
  <si>
    <t>Weihnachtsfeier/Weihnachtsessen für Alleinstehende am 24.12.</t>
  </si>
  <si>
    <t>Diverses Erwachsenenbildung 
(Glaubensseminare, Predigtvorgespräche, Vorträge, Bibelstunden, EB Gemeindewochen...)</t>
  </si>
  <si>
    <t>Familienkirche: Anschlussprogramm doppelte Besetzung</t>
  </si>
  <si>
    <t>Supervision / Teamentwicklung</t>
  </si>
  <si>
    <t xml:space="preserve">Hauskreis (spirituelle Lesegruppe) </t>
  </si>
  <si>
    <t>Leitung KiK (ehemals Sonntagschule)</t>
  </si>
  <si>
    <t>Gemeindewoche Senioren: Begleitung Pfarrer: 45 Std.</t>
  </si>
  <si>
    <t>Person 1</t>
  </si>
  <si>
    <t>Person 3</t>
  </si>
  <si>
    <t>Person 4</t>
  </si>
  <si>
    <t>Person 5</t>
  </si>
  <si>
    <t>Person 6</t>
  </si>
  <si>
    <t>Person 7</t>
  </si>
  <si>
    <t>Person 8</t>
  </si>
  <si>
    <t>Person 9</t>
  </si>
  <si>
    <t>Person 2</t>
  </si>
  <si>
    <r>
      <t>Überzeit</t>
    </r>
    <r>
      <rPr>
        <sz val="7"/>
        <rFont val="Calibri"/>
        <family val="2"/>
        <scheme val="minor"/>
      </rPr>
      <t xml:space="preserve"> - zuviel im Pflichtenheft</t>
    </r>
  </si>
  <si>
    <t>Total Std.</t>
  </si>
  <si>
    <t>Weg:
Min.</t>
  </si>
  <si>
    <t>Schriftliche Abgabe von Predigten</t>
  </si>
  <si>
    <t>"Grosse" Werktagsgottesdienste</t>
  </si>
  <si>
    <t>"Kleine" Werktagsgottesdienste, -andachten, -meditationen</t>
  </si>
  <si>
    <t>Trauergespräch nach Abdankungen</t>
  </si>
  <si>
    <t xml:space="preserve">Taufe: Aufwand pro Kind </t>
  </si>
  <si>
    <t>Sonderaufwände im Zusammenhang mit Kasualien</t>
  </si>
  <si>
    <t>Gemeindetreffen/Altersnachmittag</t>
  </si>
  <si>
    <t>Präsidium Kollegium: Sitzungsvorbereitung</t>
  </si>
  <si>
    <t>Vizepräsidium Kollegium</t>
  </si>
  <si>
    <t>Kollegiumssitzungen</t>
  </si>
  <si>
    <t xml:space="preserve">Kolloquium: Präsidium (bezahlt) </t>
  </si>
  <si>
    <t>Synode: Amtsträger (z.B. Vizedekan)</t>
  </si>
  <si>
    <t xml:space="preserve">Jugendgottesdienst: Leitung und Planung </t>
  </si>
  <si>
    <t>Total geplante Überstunden des Kollegiums (inkl. Vertretungen)</t>
  </si>
  <si>
    <t>P 1</t>
  </si>
  <si>
    <t>P 2</t>
  </si>
  <si>
    <t>P 3</t>
  </si>
  <si>
    <t>P 4</t>
  </si>
  <si>
    <t>P 5</t>
  </si>
  <si>
    <t>P 6</t>
  </si>
  <si>
    <t>p 7</t>
  </si>
  <si>
    <t>Reservefeld (Einsetzen von Aufwand pro Mal + Anzahl)</t>
  </si>
  <si>
    <t xml:space="preserve">Zusammenkünfte  mit Personalkommission (Jahresziele-Festlegung des Team) </t>
  </si>
  <si>
    <t>Mitarbeitergespräch (persönliche Zielfestlegung etc.)</t>
  </si>
  <si>
    <t xml:space="preserve">Präsidium Kollegium: Diverses pro Arbeitswoche </t>
  </si>
  <si>
    <t>Aktuariat Kollegium</t>
  </si>
  <si>
    <t>Aufwand pro Mal in Std.</t>
  </si>
  <si>
    <t>Total Gemeinde</t>
  </si>
  <si>
    <t xml:space="preserve">Reservefeld (Einsetzen der benötigen Jahresstunden) </t>
  </si>
  <si>
    <t>Konfirmandenlektion: Durchführung Lektion</t>
  </si>
  <si>
    <t>Organisation Konfirmandenjahr pro Klasse</t>
  </si>
  <si>
    <t>Fastenwoche</t>
  </si>
  <si>
    <t>Seniorenessen</t>
  </si>
  <si>
    <t>Evangelische Allianz</t>
  </si>
  <si>
    <t>Reservefeld ( Aufwand pro Mal + Anzahl)</t>
  </si>
  <si>
    <t>Repräsentation (prozentual zur Anstellung und Anwesenheit)</t>
  </si>
  <si>
    <t>P 8</t>
  </si>
  <si>
    <t xml:space="preserve">P 9 </t>
  </si>
  <si>
    <t>Schwerpunkte der einzelnen Personen 
bzw. des Gesamtkollegiums</t>
  </si>
  <si>
    <t>Kollegium</t>
  </si>
  <si>
    <t>% der Tätig-keit von P 1</t>
  </si>
  <si>
    <t>% der Tätig-keit von P 2</t>
  </si>
  <si>
    <t>% der Tätig-keit von P 3</t>
  </si>
  <si>
    <t>% der Tätig-keit von P 4</t>
  </si>
  <si>
    <t>% der Tätig-keit von P 5</t>
  </si>
  <si>
    <t>% der Tätig-keit von P 6</t>
  </si>
  <si>
    <t>% der Tätig-keit von P 7</t>
  </si>
  <si>
    <t>% der Tätig-keit von P 8</t>
  </si>
  <si>
    <t>% der Tätig-keit von P 9</t>
  </si>
  <si>
    <t>Legende</t>
  </si>
  <si>
    <r>
      <t xml:space="preserve">Anzahl </t>
    </r>
    <r>
      <rPr>
        <b/>
        <sz val="8"/>
        <rFont val="Calibri"/>
        <family val="2"/>
        <scheme val="minor"/>
      </rPr>
      <t>Feiertage</t>
    </r>
    <r>
      <rPr>
        <sz val="8"/>
        <rFont val="Calibri"/>
        <family val="2"/>
        <scheme val="minor"/>
      </rPr>
      <t xml:space="preserve"> im Schnitt über die Jahre </t>
    </r>
  </si>
  <si>
    <r>
      <t>Weiterbildung</t>
    </r>
    <r>
      <rPr>
        <sz val="8"/>
        <rFont val="Calibri"/>
        <family val="2"/>
        <scheme val="minor"/>
      </rPr>
      <t xml:space="preserve"> in Tagen</t>
    </r>
  </si>
  <si>
    <r>
      <t>Mutterschaftsurlaub</t>
    </r>
    <r>
      <rPr>
        <sz val="8"/>
        <rFont val="Calibri"/>
        <family val="2"/>
        <scheme val="minor"/>
      </rPr>
      <t xml:space="preserve"> in Tagen</t>
    </r>
  </si>
  <si>
    <r>
      <t>Weitere Abwesenheiten</t>
    </r>
    <r>
      <rPr>
        <sz val="8"/>
        <rFont val="Calibri"/>
        <family val="2"/>
        <scheme val="minor"/>
      </rPr>
      <t xml:space="preserve"> (z.B. vorhersehbare Krankheitstage, Operationen, unbezahlter Urlaub usw.) in Tagen</t>
    </r>
  </si>
  <si>
    <t>Gelbes Feld = gewünschte Angaben eingeben</t>
  </si>
  <si>
    <t>blaues Feld = Übertrag in die Tabelle "Zeitbudget" erfolgt automatisch</t>
  </si>
  <si>
    <r>
      <rPr>
        <b/>
        <sz val="12"/>
        <color rgb="FF800000"/>
        <rFont val="Calibri"/>
        <family val="2"/>
        <scheme val="minor"/>
      </rPr>
      <t xml:space="preserve">braune Zahlen </t>
    </r>
    <r>
      <rPr>
        <b/>
        <sz val="12"/>
        <rFont val="Calibri"/>
        <family val="2"/>
        <scheme val="minor"/>
      </rPr>
      <t>= automatisch berechnete Angaben</t>
    </r>
  </si>
  <si>
    <t>Besuche bei Konfirmandeneltern</t>
  </si>
  <si>
    <t>Konzept "GemeindeBilden" erarbeiten</t>
  </si>
  <si>
    <r>
      <t>Militärdienst, Zivilschutz</t>
    </r>
    <r>
      <rPr>
        <sz val="8"/>
        <rFont val="Calibri"/>
        <family val="2"/>
        <scheme val="minor"/>
      </rPr>
      <t xml:space="preserve"> in Tagen</t>
    </r>
  </si>
  <si>
    <r>
      <t>Weitere berufliche Abwesenheiten:</t>
    </r>
    <r>
      <rPr>
        <sz val="8"/>
        <rFont val="Calibri"/>
        <family val="2"/>
        <scheme val="minor"/>
      </rPr>
      <t xml:space="preserve"> z.B. Weiterbildung in den ersten 5 Amtsjahren, Vikariatsleiterkurs usw. in Tagen</t>
    </r>
  </si>
  <si>
    <t>Kontaktpflege zu Lehrpersonen, Eltern: pro Klasse</t>
  </si>
  <si>
    <t>Diverses Religionsunterricht</t>
  </si>
  <si>
    <t>Quartierkommission-/Teilgemeinden-Sitzung (inkl.Vorbereitung)</t>
  </si>
  <si>
    <t>Sonntagschule</t>
  </si>
  <si>
    <t>offene Jugendarbeit</t>
  </si>
  <si>
    <t>Jugendgottesdienst: Anschlussprogramm doppelte Besetzung</t>
  </si>
  <si>
    <t xml:space="preserve">Jugendgottesdienst (gross) </t>
  </si>
  <si>
    <t>Jugendgottesdienst: Anschlussprogramm</t>
  </si>
  <si>
    <t>Jugendgottesdienst (gross): doppelte Besetzung</t>
  </si>
  <si>
    <t>Abdankungen mit direkt gekoppelter Beisetzung</t>
  </si>
  <si>
    <t>Trauungen</t>
  </si>
  <si>
    <t>Veranstaltungen Kinder und Jugendliche</t>
  </si>
  <si>
    <t>Jungscharnachmittag</t>
  </si>
  <si>
    <t xml:space="preserve">Jugendgruppe, Jugendclub </t>
  </si>
  <si>
    <t>Jugendgottesdienst (klein)</t>
  </si>
  <si>
    <t>Kindergottesdienste (klein)</t>
  </si>
  <si>
    <t xml:space="preserve">Kindergottesdienst (gross) </t>
  </si>
  <si>
    <t>Konfirmanden-Projekttag/-Lagertag ohne Übernachtung: Präsenzzeit (inkl. Lektionen)</t>
  </si>
  <si>
    <t>KU-Lagertag mit Übernachtung
Präsenzzeit pro Lagertag (inkl. Lektionen)</t>
  </si>
  <si>
    <t>Ausserschulischer Unterricht</t>
  </si>
  <si>
    <t>Elternabend</t>
  </si>
  <si>
    <t xml:space="preserve">Religionsunterricht: Vorbereitung pro Lektionen </t>
  </si>
  <si>
    <t xml:space="preserve">Religionsunterricht: Durchführung pro Lektionen </t>
  </si>
  <si>
    <t>allfällige Koordinationsaufgaben (Stundenplan erstellen usw.)</t>
  </si>
  <si>
    <t>Hausbesuche</t>
  </si>
  <si>
    <t>Ungeplante (Notfall-)Seelsorge (1 Std. pro Arbeitswoche bei 100%)</t>
  </si>
  <si>
    <t>Spital- und Heimbesuche bei Gemeindegliedern</t>
  </si>
  <si>
    <t>Heimpfarrer (Spezialauftrag) der für Heime zuständigen Pfarrpersonen) (75 Min./ref. Bett)</t>
  </si>
  <si>
    <t>Rektrutierung Freiwilliger</t>
  </si>
  <si>
    <t>Begleitung Freiwilliger (z.B. Besucher/-innen-Kreis)</t>
  </si>
  <si>
    <t>Gemeindesonntag / Kirchentag</t>
  </si>
  <si>
    <t>Männerarbeit: Tagungen, Andachten...</t>
  </si>
  <si>
    <t>Diakonie: Zusammenarbeit Sozialdienst/Sozialberatung</t>
  </si>
  <si>
    <t>Alters-/Pflegheimgottesdienst, Spitalgottesdienst (mit neuer Predigt)</t>
  </si>
  <si>
    <t>Tätigkeit (von [Datum] bis  [Datum]    )</t>
  </si>
  <si>
    <t>rote Zahl = fixe Vorgaben Landeskirche</t>
  </si>
  <si>
    <t>braune Zahl = automatisch berechnete Zahl</t>
  </si>
  <si>
    <t>Aufwandsminderungen pro Lektion (grosses Pensum in einem Schulhaus, viele Parallelklassen): negative Zahl eintragen (z.B. -0.25)</t>
  </si>
  <si>
    <t>Total Bildung Erwachsene</t>
  </si>
  <si>
    <t>Diakonatskapitel: Ganztageszusammenkunft</t>
  </si>
  <si>
    <t>Landeskirchliche Sitzungen: Vorbereitung (eigentliche Sitzung bezahlt) (Bsp. EGR, Liturgiekommission)</t>
  </si>
  <si>
    <t>Redaktion Jahresarbeitsaufgaben (dieser Bogen)</t>
  </si>
  <si>
    <t xml:space="preserve">Religiöse Kolumne Lokalzeitung </t>
  </si>
  <si>
    <t>Pflege Gemeinde-Homepage, Twitter, Facebook</t>
  </si>
  <si>
    <t>Aufwandsminderungen: Entlastung durch Sekretariat</t>
  </si>
  <si>
    <r>
      <rPr>
        <b/>
        <sz val="7"/>
        <rFont val="Calibri"/>
        <family val="2"/>
        <scheme val="minor"/>
      </rPr>
      <t>Unvorhergesehenes</t>
    </r>
    <r>
      <rPr>
        <sz val="7"/>
        <rFont val="Calibri"/>
        <family val="2"/>
        <scheme val="minor"/>
      </rPr>
      <t>: 
5 % der effekt. in Gemeinde geleisteten Arbeitszeit</t>
    </r>
  </si>
  <si>
    <t>Total Veranstaltungen Kinder und Jugendliche</t>
  </si>
  <si>
    <t>Stunden pro Mal eingeben</t>
  </si>
  <si>
    <t>Jahresstunden eingeben</t>
  </si>
  <si>
    <t>Besondere Aufwendungen im Zusammenhang mit Gottesdiensten</t>
  </si>
  <si>
    <t>Sonn- und Feiertagsgottesdienst 
(mit neuer Predigt)</t>
  </si>
  <si>
    <t>Wiederholter Gottesdienst 
Zweitgottesdienst am gleichen Tag</t>
  </si>
  <si>
    <t>Wiederholter Gottesdienst 
Kanzeltausch-Gottesdienst an anderem Tag</t>
  </si>
  <si>
    <t>Sonn- und Feiertagsgottesdienst mit Spezialaufwand (mit neuer Predigt)</t>
  </si>
  <si>
    <t>Gottesdienst mit doppelter personeller Besetzung: Aufwand für nicht federführende Person</t>
  </si>
  <si>
    <t>Kinder- und KiK-Lager (Organisation, Vorbereitung)</t>
  </si>
  <si>
    <t>Aufwandsminderungen: Präsenzzeit Kinder-/Jugendlager (33/34)</t>
  </si>
  <si>
    <t xml:space="preserve">Kinder-/Jugend-Lagertag oder -Projekttag ohne Übernachtung: Präsenzzeit </t>
  </si>
  <si>
    <t xml:space="preserve">Kinder-/Jugend-Lagertag oder -Projekttag mit Übernachtung: Präsenzzeit </t>
  </si>
  <si>
    <t>Konfirmanden-Lagertag/Projekttag: Organisation pro Lagertag</t>
  </si>
  <si>
    <t>Aufwandsminderungen: nicht besuchte Teile der Synode</t>
  </si>
  <si>
    <t>Regionales / Ökumene (prozentual zur Anstellung)</t>
  </si>
  <si>
    <t>Wiederholter Alters-/Pflegheimgottesdienst, Spitalgottesdienst</t>
  </si>
  <si>
    <t>Konfirmandenlektion: Vorbereitung 45 Min: [Pro Konfirmandenklasse sind 72 Lektionen vorgeschrieben.]</t>
  </si>
  <si>
    <t>Total ausserschulischer Unterricht (Konf. etc.)</t>
  </si>
  <si>
    <t>Aktionen (z.B. ökumenische Rosenaktion)</t>
  </si>
  <si>
    <t>Kirchenvorstandssitzungen (inkl. Vorbereitung)</t>
  </si>
  <si>
    <t>Diverse Sitzungen (Kommissionen, Koordination...)</t>
  </si>
  <si>
    <t>Allg. Abwesenheiten gemäss sep. Festlegung</t>
  </si>
  <si>
    <r>
      <rPr>
        <b/>
        <sz val="7"/>
        <rFont val="Calibri"/>
        <family val="2"/>
        <scheme val="minor"/>
      </rPr>
      <t>Allgemeine Administration</t>
    </r>
    <r>
      <rPr>
        <sz val="7"/>
        <rFont val="Calibri"/>
        <family val="2"/>
        <scheme val="minor"/>
      </rPr>
      <t xml:space="preserve">: 
0.75 Std.pro Arbeitstag bei 100 %-Anstellung </t>
    </r>
  </si>
  <si>
    <t>% der Tätig-keit des Kollegiums</t>
  </si>
  <si>
    <t>Prozentualer Anteil einer Tätigkeit 
an der Gesamttätigkeit der betreffende Person 
bzw. des Gesamtkollegiums</t>
  </si>
  <si>
    <t>Geplante Überzeit - (ungefähr) in % einer 100-Prozent-Anstellung</t>
  </si>
  <si>
    <t>Geplante Überzeit - (ungefähr) in % der effektiven Anstellung</t>
  </si>
  <si>
    <t>Stunden eingeben</t>
  </si>
  <si>
    <t>Aufwandsminderungen: Präsenzzeit Konfirmandenlager (56/57)</t>
  </si>
  <si>
    <t>in Prozenten einer (durchschnittlichen) 100%-Stelle</t>
  </si>
  <si>
    <r>
      <t>Ferien</t>
    </r>
    <r>
      <rPr>
        <sz val="8"/>
        <rFont val="Calibri"/>
        <family val="2"/>
        <scheme val="minor"/>
      </rPr>
      <t>anspruch: Anzahl Tage 
(1 Woche Ferien = 5 Arbeitstage)
(5 Wochen bis 50 Jahren: = 25 Arbeitstage, 
6 Wochen ab 50 Jahren: = 30 Arbeitstage)</t>
    </r>
  </si>
  <si>
    <t>Total im Pflichtenheft (gemäss Zeitbudget)</t>
  </si>
  <si>
    <t>.</t>
  </si>
  <si>
    <t>Total im Pflichtenheft (inkl. allg. Abwesenheiten)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</si>
</sst>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1" x14ac:knownFonts="1">
    <font>
      <sz val="10"/>
      <name val="Arial"/>
    </font>
    <font>
      <sz val="8"/>
      <name val="Arial"/>
      <family val="2"/>
    </font>
    <font>
      <sz val="10"/>
      <name val="Arial"/>
      <family val="2"/>
    </font>
    <font>
      <sz val="7"/>
      <name val="Calibri"/>
      <family val="2"/>
      <scheme val="minor"/>
    </font>
    <font>
      <b/>
      <sz val="7"/>
      <name val="Calibri"/>
      <family val="2"/>
      <scheme val="minor"/>
    </font>
    <font>
      <b/>
      <sz val="8"/>
      <name val="Calibri"/>
      <family val="2"/>
      <scheme val="minor"/>
    </font>
    <font>
      <sz val="8"/>
      <name val="Calibri"/>
      <family val="2"/>
      <scheme val="minor"/>
    </font>
    <font>
      <sz val="7"/>
      <color indexed="16"/>
      <name val="Calibri"/>
      <family val="2"/>
      <scheme val="minor"/>
    </font>
    <font>
      <sz val="8"/>
      <color indexed="16"/>
      <name val="Calibri"/>
      <family val="2"/>
      <scheme val="minor"/>
    </font>
    <font>
      <b/>
      <sz val="7"/>
      <color indexed="16"/>
      <name val="Calibri"/>
      <family val="2"/>
      <scheme val="minor"/>
    </font>
    <font>
      <b/>
      <sz val="8"/>
      <color indexed="16"/>
      <name val="Calibri"/>
      <family val="2"/>
      <scheme val="minor"/>
    </font>
    <font>
      <sz val="7"/>
      <color theme="0" tint="-0.14999847407452621"/>
      <name val="Calibri"/>
      <family val="2"/>
      <scheme val="minor"/>
    </font>
    <font>
      <sz val="7"/>
      <color indexed="8"/>
      <name val="Calibri"/>
      <family val="2"/>
      <scheme val="minor"/>
    </font>
    <font>
      <b/>
      <sz val="7"/>
      <color rgb="FF800000"/>
      <name val="Calibri"/>
      <family val="2"/>
      <scheme val="minor"/>
    </font>
    <font>
      <sz val="7"/>
      <color indexed="10"/>
      <name val="Calibri"/>
      <family val="2"/>
      <scheme val="minor"/>
    </font>
    <font>
      <sz val="7"/>
      <color rgb="FF800000"/>
      <name val="Calibri"/>
      <family val="2"/>
      <scheme val="minor"/>
    </font>
    <font>
      <sz val="10"/>
      <name val="Calibri"/>
      <family val="2"/>
      <scheme val="minor"/>
    </font>
    <font>
      <b/>
      <sz val="10"/>
      <name val="Calibri"/>
      <family val="2"/>
      <scheme val="minor"/>
    </font>
    <font>
      <b/>
      <sz val="12"/>
      <name val="Calibri"/>
      <family val="2"/>
      <scheme val="minor"/>
    </font>
    <font>
      <sz val="10"/>
      <color indexed="16"/>
      <name val="Calibri"/>
      <family val="2"/>
      <scheme val="minor"/>
    </font>
    <font>
      <b/>
      <sz val="10"/>
      <color indexed="16"/>
      <name val="Calibri"/>
      <family val="2"/>
      <scheme val="minor"/>
    </font>
    <font>
      <b/>
      <u/>
      <sz val="14"/>
      <name val="Calibri"/>
      <family val="2"/>
      <scheme val="minor"/>
    </font>
    <font>
      <b/>
      <sz val="12"/>
      <color rgb="FF800000"/>
      <name val="Calibri"/>
      <family val="2"/>
      <scheme val="minor"/>
    </font>
    <font>
      <sz val="7"/>
      <color rgb="FFFF0000"/>
      <name val="Calibri"/>
      <family val="2"/>
      <scheme val="minor"/>
    </font>
    <font>
      <sz val="7"/>
      <color theme="4" tint="-0.249977111117893"/>
      <name val="Calibri"/>
      <family val="2"/>
      <scheme val="minor"/>
    </font>
    <font>
      <sz val="9"/>
      <color rgb="FFFF0000"/>
      <name val="Calibri"/>
      <family val="2"/>
      <scheme val="minor"/>
    </font>
    <font>
      <b/>
      <sz val="9"/>
      <color rgb="FFFF0000"/>
      <name val="Calibri"/>
      <family val="2"/>
      <scheme val="minor"/>
    </font>
    <font>
      <sz val="9"/>
      <name val="Calibri"/>
      <family val="2"/>
      <scheme val="minor"/>
    </font>
    <font>
      <b/>
      <sz val="9"/>
      <name val="Calibri"/>
      <family val="2"/>
      <scheme val="minor"/>
    </font>
    <font>
      <sz val="9"/>
      <color indexed="81"/>
      <name val="Tahoma"/>
      <family val="2"/>
    </font>
    <font>
      <b/>
      <sz val="9"/>
      <color indexed="81"/>
      <name val="Tahoma"/>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47"/>
        <bgColor indexed="64"/>
      </patternFill>
    </fill>
    <fill>
      <patternFill patternType="solid">
        <fgColor theme="0"/>
        <bgColor indexed="64"/>
      </patternFill>
    </fill>
    <fill>
      <patternFill patternType="solid">
        <fgColor rgb="FFFFFF99"/>
        <bgColor indexed="64"/>
      </patternFill>
    </fill>
    <fill>
      <patternFill patternType="solid">
        <fgColor rgb="FFCCFFCC"/>
        <bgColor indexed="64"/>
      </patternFill>
    </fill>
    <fill>
      <patternFill patternType="solid">
        <fgColor rgb="FFFFCC99"/>
        <bgColor indexed="64"/>
      </patternFill>
    </fill>
    <fill>
      <patternFill patternType="solid">
        <fgColor theme="0" tint="-0.14999847407452621"/>
        <bgColor indexed="64"/>
      </patternFill>
    </fill>
    <fill>
      <patternFill patternType="solid">
        <fgColor rgb="FFCCFFFF"/>
        <bgColor indexed="64"/>
      </patternFill>
    </fill>
    <fill>
      <patternFill patternType="solid">
        <fgColor theme="4" tint="0.79998168889431442"/>
        <bgColor indexed="64"/>
      </patternFill>
    </fill>
  </fills>
  <borders count="37">
    <border>
      <left/>
      <right/>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hair">
        <color indexed="64"/>
      </left>
      <right/>
      <top/>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auto="1"/>
      </top>
      <bottom style="thin">
        <color auto="1"/>
      </bottom>
      <diagonal/>
    </border>
    <border>
      <left/>
      <right style="thin">
        <color indexed="64"/>
      </right>
      <top style="thin">
        <color auto="1"/>
      </top>
      <bottom style="thin">
        <color auto="1"/>
      </bottom>
      <diagonal/>
    </border>
    <border>
      <left style="thin">
        <color indexed="64"/>
      </left>
      <right style="thin">
        <color indexed="64"/>
      </right>
      <top style="thin">
        <color indexed="64"/>
      </top>
      <bottom/>
      <diagonal/>
    </border>
    <border>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style="hair">
        <color indexed="64"/>
      </bottom>
      <diagonal/>
    </border>
    <border>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s>
  <cellStyleXfs count="2">
    <xf numFmtId="0" fontId="0" fillId="0" borderId="0"/>
    <xf numFmtId="0" fontId="2" fillId="0" borderId="0"/>
  </cellStyleXfs>
  <cellXfs count="477">
    <xf numFmtId="0" fontId="0" fillId="0" borderId="0" xfId="0"/>
    <xf numFmtId="0" fontId="4" fillId="0" borderId="0" xfId="0" applyFont="1" applyFill="1" applyAlignment="1" applyProtection="1"/>
    <xf numFmtId="0" fontId="5" fillId="0" borderId="0" xfId="0" applyFont="1" applyFill="1" applyAlignment="1" applyProtection="1">
      <alignment horizontal="right" indent="1"/>
      <protection locked="0"/>
    </xf>
    <xf numFmtId="164" fontId="4" fillId="0" borderId="0" xfId="0" applyNumberFormat="1" applyFont="1" applyFill="1" applyAlignment="1" applyProtection="1"/>
    <xf numFmtId="0" fontId="4" fillId="0" borderId="0" xfId="0" applyFont="1" applyFill="1" applyAlignment="1" applyProtection="1">
      <protection locked="0"/>
    </xf>
    <xf numFmtId="0" fontId="4" fillId="0" borderId="0" xfId="0" applyFont="1" applyFill="1" applyBorder="1" applyProtection="1"/>
    <xf numFmtId="164" fontId="4" fillId="0" borderId="0" xfId="0" applyNumberFormat="1" applyFont="1" applyFill="1" applyAlignment="1" applyProtection="1">
      <protection locked="0"/>
    </xf>
    <xf numFmtId="0" fontId="4" fillId="0" borderId="0" xfId="0" applyFont="1" applyFill="1" applyBorder="1" applyAlignment="1" applyProtection="1"/>
    <xf numFmtId="0" fontId="5" fillId="0" borderId="0" xfId="0" applyFont="1" applyFill="1" applyBorder="1" applyProtection="1"/>
    <xf numFmtId="0" fontId="4" fillId="0" borderId="0" xfId="0" applyFont="1" applyFill="1" applyAlignment="1" applyProtection="1">
      <alignment horizontal="right"/>
      <protection locked="0"/>
    </xf>
    <xf numFmtId="0" fontId="4" fillId="0" borderId="0" xfId="0" applyFont="1" applyFill="1" applyAlignment="1" applyProtection="1">
      <alignment horizontal="right"/>
    </xf>
    <xf numFmtId="0" fontId="5" fillId="0" borderId="0" xfId="0" applyFont="1" applyFill="1" applyProtection="1">
      <protection locked="0"/>
    </xf>
    <xf numFmtId="0" fontId="5" fillId="0" borderId="0" xfId="0" applyFont="1" applyFill="1" applyProtection="1"/>
    <xf numFmtId="0" fontId="4" fillId="0" borderId="0" xfId="0" applyFont="1" applyFill="1" applyBorder="1" applyAlignment="1" applyProtection="1">
      <protection locked="0"/>
    </xf>
    <xf numFmtId="0" fontId="3" fillId="0" borderId="0" xfId="0" applyFont="1" applyFill="1" applyAlignment="1" applyProtection="1"/>
    <xf numFmtId="0" fontId="3" fillId="0" borderId="0" xfId="0" applyFont="1" applyFill="1" applyBorder="1" applyAlignment="1" applyProtection="1"/>
    <xf numFmtId="0" fontId="6" fillId="0" borderId="0" xfId="0" applyFont="1" applyFill="1" applyBorder="1" applyAlignment="1" applyProtection="1">
      <alignment horizontal="center"/>
    </xf>
    <xf numFmtId="0" fontId="6" fillId="0" borderId="0" xfId="0" applyFont="1" applyFill="1" applyBorder="1" applyProtection="1"/>
    <xf numFmtId="0" fontId="6" fillId="0" borderId="0" xfId="0" applyFont="1" applyFill="1" applyProtection="1">
      <protection locked="0"/>
    </xf>
    <xf numFmtId="0" fontId="3" fillId="0" borderId="0" xfId="0" applyNumberFormat="1" applyFont="1" applyFill="1" applyBorder="1" applyAlignment="1" applyProtection="1">
      <alignment horizontal="right"/>
    </xf>
    <xf numFmtId="0" fontId="6" fillId="0" borderId="0" xfId="0" applyNumberFormat="1" applyFont="1" applyFill="1" applyBorder="1" applyAlignment="1" applyProtection="1">
      <alignment horizontal="right"/>
    </xf>
    <xf numFmtId="0" fontId="6" fillId="0" borderId="0" xfId="0" applyFont="1" applyFill="1" applyBorder="1" applyAlignment="1" applyProtection="1">
      <alignment horizontal="right"/>
    </xf>
    <xf numFmtId="0" fontId="6" fillId="0" borderId="0" xfId="0" applyFont="1" applyFill="1" applyAlignment="1" applyProtection="1">
      <alignment horizontal="right"/>
      <protection locked="0"/>
    </xf>
    <xf numFmtId="2" fontId="3" fillId="0" borderId="0" xfId="0" applyNumberFormat="1" applyFont="1" applyFill="1" applyAlignment="1" applyProtection="1"/>
    <xf numFmtId="164" fontId="3" fillId="0" borderId="6" xfId="0" applyNumberFormat="1" applyFont="1" applyFill="1" applyBorder="1" applyAlignment="1" applyProtection="1">
      <alignment vertical="center"/>
    </xf>
    <xf numFmtId="2" fontId="3" fillId="0" borderId="0" xfId="0" applyNumberFormat="1" applyFont="1" applyFill="1" applyBorder="1" applyAlignment="1" applyProtection="1">
      <protection locked="0"/>
    </xf>
    <xf numFmtId="0" fontId="3" fillId="0" borderId="7" xfId="0" applyFont="1" applyFill="1" applyBorder="1" applyAlignment="1" applyProtection="1"/>
    <xf numFmtId="0" fontId="3" fillId="0" borderId="0" xfId="0" applyFont="1" applyFill="1" applyBorder="1" applyAlignment="1" applyProtection="1">
      <alignment horizontal="right" indent="2"/>
    </xf>
    <xf numFmtId="164" fontId="3" fillId="0" borderId="6"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xf>
    <xf numFmtId="0" fontId="3" fillId="0" borderId="6" xfId="0" applyFont="1" applyFill="1" applyBorder="1" applyAlignment="1" applyProtection="1">
      <protection locked="0"/>
    </xf>
    <xf numFmtId="0" fontId="3" fillId="0" borderId="0" xfId="0" applyFont="1" applyFill="1" applyBorder="1" applyAlignment="1" applyProtection="1">
      <protection locked="0"/>
    </xf>
    <xf numFmtId="164" fontId="3" fillId="0" borderId="6" xfId="0" applyNumberFormat="1" applyFont="1" applyFill="1" applyBorder="1" applyAlignment="1" applyProtection="1">
      <alignment horizontal="right" vertical="center"/>
      <protection locked="0"/>
    </xf>
    <xf numFmtId="2" fontId="3" fillId="0" borderId="0" xfId="0" applyNumberFormat="1" applyFont="1" applyFill="1" applyBorder="1" applyAlignment="1" applyProtection="1">
      <alignment horizontal="right"/>
      <protection locked="0"/>
    </xf>
    <xf numFmtId="0" fontId="3" fillId="0" borderId="7" xfId="0" applyFont="1" applyFill="1" applyBorder="1" applyAlignment="1" applyProtection="1">
      <alignment horizontal="right"/>
    </xf>
    <xf numFmtId="164" fontId="6" fillId="0" borderId="6" xfId="0" applyNumberFormat="1" applyFont="1" applyFill="1" applyBorder="1" applyAlignment="1" applyProtection="1">
      <alignment horizontal="right" vertical="center"/>
      <protection locked="0"/>
    </xf>
    <xf numFmtId="2" fontId="6" fillId="0" borderId="0" xfId="0" applyNumberFormat="1" applyFont="1" applyFill="1" applyBorder="1" applyAlignment="1" applyProtection="1">
      <alignment horizontal="right"/>
      <protection locked="0"/>
    </xf>
    <xf numFmtId="0" fontId="6" fillId="0" borderId="7" xfId="0" applyFont="1" applyFill="1" applyBorder="1" applyAlignment="1" applyProtection="1">
      <alignment horizontal="right"/>
    </xf>
    <xf numFmtId="0" fontId="6" fillId="0" borderId="0" xfId="0" applyFont="1" applyFill="1" applyProtection="1"/>
    <xf numFmtId="0" fontId="3" fillId="5" borderId="0" xfId="0" applyFont="1" applyFill="1" applyBorder="1" applyAlignment="1" applyProtection="1"/>
    <xf numFmtId="2" fontId="6" fillId="0" borderId="0" xfId="0" applyNumberFormat="1" applyFont="1" applyFill="1" applyBorder="1" applyProtection="1"/>
    <xf numFmtId="164" fontId="3" fillId="0" borderId="0" xfId="0" applyNumberFormat="1" applyFont="1" applyFill="1" applyBorder="1" applyAlignment="1" applyProtection="1"/>
    <xf numFmtId="2" fontId="3" fillId="0" borderId="0" xfId="0" applyNumberFormat="1" applyFont="1" applyFill="1" applyBorder="1" applyAlignment="1" applyProtection="1"/>
    <xf numFmtId="164" fontId="4" fillId="0" borderId="0" xfId="0" applyNumberFormat="1" applyFont="1" applyFill="1" applyBorder="1" applyAlignment="1" applyProtection="1"/>
    <xf numFmtId="0" fontId="3" fillId="0" borderId="0" xfId="0" applyFont="1" applyFill="1" applyBorder="1" applyAlignment="1" applyProtection="1">
      <alignment horizontal="right"/>
    </xf>
    <xf numFmtId="2" fontId="3" fillId="0" borderId="0" xfId="0" applyNumberFormat="1" applyFont="1" applyFill="1" applyBorder="1" applyAlignment="1" applyProtection="1">
      <alignment horizontal="right"/>
    </xf>
    <xf numFmtId="0" fontId="6" fillId="0" borderId="0" xfId="0" applyFont="1" applyFill="1" applyAlignment="1" applyProtection="1">
      <alignment horizontal="right" indent="1"/>
      <protection locked="0"/>
    </xf>
    <xf numFmtId="164" fontId="3" fillId="0" borderId="0" xfId="0" applyNumberFormat="1" applyFont="1" applyFill="1" applyAlignment="1" applyProtection="1"/>
    <xf numFmtId="0" fontId="3" fillId="0" borderId="0" xfId="0" applyFont="1" applyFill="1" applyAlignment="1" applyProtection="1">
      <protection locked="0"/>
    </xf>
    <xf numFmtId="2" fontId="9" fillId="0" borderId="0" xfId="0" applyNumberFormat="1" applyFont="1" applyFill="1" applyAlignment="1" applyProtection="1"/>
    <xf numFmtId="1" fontId="3" fillId="0" borderId="0" xfId="0" applyNumberFormat="1" applyFont="1" applyFill="1" applyBorder="1" applyAlignment="1" applyProtection="1"/>
    <xf numFmtId="2" fontId="6" fillId="0" borderId="0" xfId="0" applyNumberFormat="1" applyFont="1" applyFill="1" applyAlignment="1" applyProtection="1">
      <alignment horizontal="right" indent="2"/>
      <protection locked="0"/>
    </xf>
    <xf numFmtId="2" fontId="3" fillId="0" borderId="0" xfId="0" applyNumberFormat="1" applyFont="1" applyFill="1" applyAlignment="1" applyProtection="1">
      <protection locked="0"/>
    </xf>
    <xf numFmtId="164" fontId="3" fillId="0" borderId="0" xfId="0" applyNumberFormat="1" applyFont="1" applyFill="1" applyAlignment="1" applyProtection="1">
      <protection locked="0"/>
    </xf>
    <xf numFmtId="0" fontId="3" fillId="0" borderId="0" xfId="0" applyFont="1" applyFill="1" applyAlignment="1" applyProtection="1">
      <alignment horizontal="right"/>
      <protection locked="0"/>
    </xf>
    <xf numFmtId="0" fontId="3" fillId="0" borderId="0" xfId="0" applyFont="1" applyFill="1" applyAlignment="1" applyProtection="1">
      <alignment horizontal="right"/>
    </xf>
    <xf numFmtId="0" fontId="3" fillId="0" borderId="0" xfId="0" applyFont="1" applyFill="1" applyBorder="1" applyProtection="1"/>
    <xf numFmtId="0" fontId="3" fillId="0" borderId="0" xfId="0" applyFont="1" applyFill="1" applyAlignment="1" applyProtection="1">
      <alignment wrapText="1"/>
    </xf>
    <xf numFmtId="2" fontId="7" fillId="0" borderId="0" xfId="0" applyNumberFormat="1" applyFont="1" applyFill="1" applyAlignment="1" applyProtection="1">
      <alignment horizontal="right"/>
    </xf>
    <xf numFmtId="2" fontId="8" fillId="0" borderId="0" xfId="0" applyNumberFormat="1" applyFont="1" applyFill="1" applyAlignment="1" applyProtection="1">
      <alignment horizontal="right"/>
    </xf>
    <xf numFmtId="2" fontId="7" fillId="0" borderId="0" xfId="0" applyNumberFormat="1" applyFont="1" applyFill="1" applyAlignment="1" applyProtection="1"/>
    <xf numFmtId="0" fontId="4" fillId="5" borderId="0" xfId="0" applyFont="1" applyFill="1" applyBorder="1" applyAlignment="1" applyProtection="1">
      <alignment wrapText="1"/>
    </xf>
    <xf numFmtId="0" fontId="4" fillId="5" borderId="0" xfId="0" applyFont="1" applyFill="1" applyBorder="1" applyAlignment="1" applyProtection="1">
      <alignment horizontal="right" wrapText="1"/>
    </xf>
    <xf numFmtId="0" fontId="3" fillId="5" borderId="0" xfId="0" applyFont="1" applyFill="1" applyBorder="1" applyAlignment="1" applyProtection="1">
      <alignment wrapText="1"/>
    </xf>
    <xf numFmtId="0" fontId="7" fillId="5" borderId="0" xfId="0" applyFont="1" applyFill="1" applyBorder="1" applyAlignment="1" applyProtection="1">
      <alignment wrapText="1"/>
    </xf>
    <xf numFmtId="0" fontId="4" fillId="8" borderId="0" xfId="0" applyFont="1" applyFill="1" applyAlignment="1" applyProtection="1"/>
    <xf numFmtId="0" fontId="4" fillId="6" borderId="0" xfId="0" applyFont="1" applyFill="1" applyAlignment="1" applyProtection="1"/>
    <xf numFmtId="0" fontId="4" fillId="5" borderId="0" xfId="0" applyFont="1" applyFill="1" applyAlignment="1" applyProtection="1"/>
    <xf numFmtId="0" fontId="16" fillId="5" borderId="0" xfId="0" applyFont="1" applyFill="1"/>
    <xf numFmtId="0" fontId="16" fillId="5" borderId="24" xfId="0" applyFont="1" applyFill="1" applyBorder="1"/>
    <xf numFmtId="0" fontId="16" fillId="5" borderId="0" xfId="0" applyFont="1" applyFill="1" applyBorder="1" applyAlignment="1">
      <alignment horizontal="right"/>
    </xf>
    <xf numFmtId="0" fontId="16" fillId="5" borderId="0" xfId="0" applyFont="1" applyFill="1" applyBorder="1"/>
    <xf numFmtId="1" fontId="16" fillId="5" borderId="0" xfId="0" applyNumberFormat="1" applyFont="1" applyFill="1" applyBorder="1" applyAlignment="1"/>
    <xf numFmtId="0" fontId="16" fillId="5" borderId="24" xfId="0" applyFont="1" applyFill="1" applyBorder="1" applyAlignment="1">
      <alignment vertical="center"/>
    </xf>
    <xf numFmtId="165" fontId="16" fillId="5" borderId="0" xfId="0" applyNumberFormat="1" applyFont="1" applyFill="1" applyBorder="1"/>
    <xf numFmtId="0" fontId="16" fillId="5" borderId="0" xfId="0" applyFont="1" applyFill="1" applyAlignment="1">
      <alignment wrapText="1"/>
    </xf>
    <xf numFmtId="0" fontId="16" fillId="5" borderId="0" xfId="0" applyFont="1" applyFill="1" applyBorder="1" applyAlignment="1">
      <alignment vertical="center"/>
    </xf>
    <xf numFmtId="0" fontId="16" fillId="5" borderId="26" xfId="0" applyFont="1" applyFill="1" applyBorder="1"/>
    <xf numFmtId="0" fontId="18" fillId="5" borderId="28" xfId="0" applyFont="1" applyFill="1" applyBorder="1" applyAlignment="1" applyProtection="1">
      <alignment wrapText="1"/>
    </xf>
    <xf numFmtId="0" fontId="16" fillId="5" borderId="13" xfId="0" applyFont="1" applyFill="1" applyBorder="1" applyAlignment="1" applyProtection="1">
      <alignment horizontal="left" vertical="center" wrapText="1"/>
    </xf>
    <xf numFmtId="0" fontId="17" fillId="5" borderId="25" xfId="0" applyFont="1" applyFill="1" applyBorder="1" applyAlignment="1" applyProtection="1">
      <alignment horizontal="left" wrapText="1"/>
    </xf>
    <xf numFmtId="0" fontId="17" fillId="5" borderId="25" xfId="0" applyFont="1" applyFill="1" applyBorder="1" applyAlignment="1" applyProtection="1">
      <alignment wrapText="1"/>
    </xf>
    <xf numFmtId="0" fontId="17" fillId="5" borderId="25" xfId="0" applyFont="1" applyFill="1" applyBorder="1" applyAlignment="1">
      <alignment wrapText="1"/>
    </xf>
    <xf numFmtId="0" fontId="16" fillId="5" borderId="25" xfId="0" applyFont="1" applyFill="1" applyBorder="1" applyAlignment="1">
      <alignment wrapText="1"/>
    </xf>
    <xf numFmtId="0" fontId="16" fillId="5" borderId="5" xfId="0" applyFont="1" applyFill="1" applyBorder="1" applyAlignment="1" applyProtection="1">
      <alignment horizontal="center"/>
      <protection locked="0"/>
    </xf>
    <xf numFmtId="1" fontId="16" fillId="5" borderId="26" xfId="0" applyNumberFormat="1" applyFont="1" applyFill="1" applyBorder="1" applyAlignment="1" applyProtection="1">
      <alignment horizontal="right"/>
      <protection locked="0"/>
    </xf>
    <xf numFmtId="1" fontId="16" fillId="5" borderId="26" xfId="0" applyNumberFormat="1" applyFont="1" applyFill="1" applyBorder="1" applyAlignment="1">
      <alignment horizontal="right"/>
    </xf>
    <xf numFmtId="1" fontId="16" fillId="5" borderId="26" xfId="0" applyNumberFormat="1" applyFont="1" applyFill="1" applyBorder="1" applyAlignment="1" applyProtection="1">
      <alignment horizontal="center"/>
      <protection locked="0"/>
    </xf>
    <xf numFmtId="1" fontId="16" fillId="5" borderId="10" xfId="0" applyNumberFormat="1" applyFont="1" applyFill="1" applyBorder="1" applyAlignment="1" applyProtection="1">
      <alignment horizontal="right"/>
      <protection locked="0"/>
    </xf>
    <xf numFmtId="0" fontId="16" fillId="5" borderId="10" xfId="0" applyNumberFormat="1" applyFont="1" applyFill="1" applyBorder="1" applyAlignment="1" applyProtection="1">
      <alignment horizontal="right"/>
      <protection locked="0"/>
    </xf>
    <xf numFmtId="0" fontId="17" fillId="0" borderId="0" xfId="0" applyFont="1" applyFill="1" applyProtection="1"/>
    <xf numFmtId="0" fontId="16" fillId="0" borderId="0" xfId="0" applyFont="1" applyBorder="1"/>
    <xf numFmtId="0" fontId="16" fillId="0" borderId="0" xfId="0" applyFont="1" applyAlignment="1">
      <alignment vertical="center"/>
    </xf>
    <xf numFmtId="0" fontId="16" fillId="0" borderId="0" xfId="0" applyFont="1" applyFill="1" applyBorder="1"/>
    <xf numFmtId="0" fontId="16" fillId="0" borderId="0" xfId="0" applyFont="1"/>
    <xf numFmtId="0" fontId="6" fillId="0" borderId="0" xfId="0" applyFont="1" applyAlignment="1">
      <alignment vertical="center"/>
    </xf>
    <xf numFmtId="0" fontId="16" fillId="0" borderId="0" xfId="0" applyFont="1" applyFill="1" applyAlignment="1" applyProtection="1">
      <alignment vertical="center"/>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5" borderId="2" xfId="0" applyFont="1" applyFill="1" applyBorder="1" applyAlignment="1" applyProtection="1">
      <alignment horizontal="center" vertical="center"/>
      <protection locked="0"/>
    </xf>
    <xf numFmtId="0" fontId="6" fillId="0" borderId="0" xfId="0" applyFont="1" applyAlignment="1" applyProtection="1">
      <alignment vertical="center"/>
      <protection locked="0"/>
    </xf>
    <xf numFmtId="0" fontId="5" fillId="0" borderId="0" xfId="0" applyFont="1" applyAlignment="1" applyProtection="1">
      <alignment horizontal="center" vertical="center"/>
      <protection locked="0"/>
    </xf>
    <xf numFmtId="0" fontId="6" fillId="0" borderId="2" xfId="0" applyFont="1" applyFill="1" applyBorder="1" applyAlignment="1" applyProtection="1">
      <alignment vertical="center" wrapText="1"/>
    </xf>
    <xf numFmtId="0" fontId="16" fillId="0" borderId="0" xfId="0" applyFont="1" applyFill="1" applyBorder="1" applyAlignment="1" applyProtection="1">
      <protection locked="0"/>
    </xf>
    <xf numFmtId="0" fontId="16" fillId="0" borderId="0" xfId="0" applyFont="1" applyFill="1" applyBorder="1" applyAlignment="1"/>
    <xf numFmtId="0" fontId="16" fillId="0" borderId="0" xfId="0" applyFont="1" applyBorder="1" applyAlignment="1"/>
    <xf numFmtId="0" fontId="16" fillId="5" borderId="0" xfId="0" applyFont="1" applyFill="1" applyBorder="1" applyAlignment="1"/>
    <xf numFmtId="0" fontId="16" fillId="0" borderId="0" xfId="0" applyFont="1" applyAlignment="1" applyProtection="1">
      <alignment vertical="center"/>
      <protection locked="0"/>
    </xf>
    <xf numFmtId="0" fontId="5" fillId="0" borderId="0" xfId="0" applyFont="1" applyAlignment="1" applyProtection="1">
      <alignment horizontal="center" vertical="center" wrapText="1"/>
      <protection locked="0"/>
    </xf>
    <xf numFmtId="0" fontId="5" fillId="5" borderId="0" xfId="0" applyFont="1" applyFill="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2" fontId="6" fillId="0" borderId="1" xfId="0" applyNumberFormat="1" applyFont="1" applyFill="1" applyBorder="1" applyAlignment="1">
      <alignment vertical="top"/>
    </xf>
    <xf numFmtId="2" fontId="6" fillId="3" borderId="2" xfId="0" applyNumberFormat="1" applyFont="1" applyFill="1" applyBorder="1" applyAlignment="1" applyProtection="1">
      <alignment vertical="center"/>
      <protection locked="0"/>
    </xf>
    <xf numFmtId="2" fontId="5" fillId="0" borderId="1" xfId="0" applyNumberFormat="1" applyFont="1" applyFill="1" applyBorder="1" applyAlignment="1" applyProtection="1">
      <alignment vertical="top"/>
      <protection locked="0"/>
    </xf>
    <xf numFmtId="2" fontId="6" fillId="0" borderId="1" xfId="0" applyNumberFormat="1" applyFont="1" applyFill="1" applyBorder="1" applyAlignment="1" applyProtection="1">
      <alignment vertical="top"/>
      <protection locked="0"/>
    </xf>
    <xf numFmtId="0" fontId="16" fillId="0" borderId="1" xfId="0" applyFont="1" applyBorder="1" applyProtection="1">
      <protection locked="0"/>
    </xf>
    <xf numFmtId="0" fontId="16" fillId="5" borderId="0" xfId="0" applyFont="1" applyFill="1" applyBorder="1" applyProtection="1">
      <protection locked="0"/>
    </xf>
    <xf numFmtId="2" fontId="5" fillId="0" borderId="2" xfId="0" applyNumberFormat="1" applyFont="1" applyFill="1" applyBorder="1" applyAlignment="1">
      <alignment vertical="center"/>
    </xf>
    <xf numFmtId="0" fontId="16" fillId="0" borderId="14" xfId="0" applyFont="1" applyBorder="1"/>
    <xf numFmtId="2" fontId="6" fillId="5" borderId="0" xfId="0" applyNumberFormat="1" applyFont="1" applyFill="1" applyBorder="1" applyAlignment="1" applyProtection="1">
      <alignment vertical="center"/>
      <protection locked="0"/>
    </xf>
    <xf numFmtId="0" fontId="5" fillId="0" borderId="2" xfId="0" applyFont="1" applyFill="1" applyBorder="1" applyAlignment="1" applyProtection="1">
      <alignment vertical="center" wrapText="1"/>
    </xf>
    <xf numFmtId="2" fontId="5" fillId="0" borderId="1" xfId="0" applyNumberFormat="1" applyFont="1" applyFill="1" applyBorder="1" applyAlignment="1">
      <alignment vertical="top"/>
    </xf>
    <xf numFmtId="1" fontId="5" fillId="2" borderId="2" xfId="0" applyNumberFormat="1" applyFont="1" applyFill="1" applyBorder="1" applyAlignment="1">
      <alignment vertical="center"/>
    </xf>
    <xf numFmtId="0" fontId="17" fillId="0" borderId="1" xfId="0" applyFont="1" applyFill="1" applyBorder="1"/>
    <xf numFmtId="0" fontId="17" fillId="5" borderId="14" xfId="0" applyFont="1" applyFill="1" applyBorder="1"/>
    <xf numFmtId="0" fontId="17" fillId="0" borderId="29" xfId="0" applyFont="1" applyFill="1" applyBorder="1"/>
    <xf numFmtId="1" fontId="10" fillId="0" borderId="2" xfId="0" applyNumberFormat="1" applyFont="1" applyFill="1" applyBorder="1" applyAlignment="1">
      <alignment vertical="center"/>
    </xf>
    <xf numFmtId="0" fontId="17" fillId="0" borderId="14" xfId="0" applyFont="1" applyFill="1" applyBorder="1"/>
    <xf numFmtId="0" fontId="17" fillId="0" borderId="0" xfId="0" applyFont="1" applyFill="1" applyBorder="1"/>
    <xf numFmtId="2" fontId="5" fillId="5" borderId="0" xfId="0" applyNumberFormat="1" applyFont="1" applyFill="1" applyBorder="1" applyAlignment="1">
      <alignment vertical="center"/>
    </xf>
    <xf numFmtId="0" fontId="17" fillId="0" borderId="0" xfId="0" applyFont="1" applyFill="1"/>
    <xf numFmtId="2" fontId="8" fillId="0" borderId="2" xfId="0" applyNumberFormat="1" applyFont="1" applyFill="1" applyBorder="1" applyAlignment="1">
      <alignment vertical="center"/>
    </xf>
    <xf numFmtId="2" fontId="10" fillId="0" borderId="1" xfId="0" applyNumberFormat="1" applyFont="1" applyFill="1" applyBorder="1" applyAlignment="1">
      <alignment vertical="top"/>
    </xf>
    <xf numFmtId="2" fontId="8" fillId="0" borderId="1" xfId="0" applyNumberFormat="1" applyFont="1" applyFill="1" applyBorder="1" applyAlignment="1">
      <alignment vertical="top"/>
    </xf>
    <xf numFmtId="0" fontId="19" fillId="0" borderId="1" xfId="0" applyFont="1" applyFill="1" applyBorder="1"/>
    <xf numFmtId="2" fontId="8" fillId="5" borderId="2" xfId="0" applyNumberFormat="1" applyFont="1" applyFill="1" applyBorder="1" applyAlignment="1">
      <alignment vertical="center"/>
    </xf>
    <xf numFmtId="0" fontId="19" fillId="5" borderId="14" xfId="0" applyFont="1" applyFill="1" applyBorder="1"/>
    <xf numFmtId="0" fontId="19" fillId="0" borderId="29" xfId="0" applyFont="1" applyFill="1" applyBorder="1"/>
    <xf numFmtId="0" fontId="19" fillId="0" borderId="14" xfId="0" applyFont="1" applyFill="1" applyBorder="1"/>
    <xf numFmtId="0" fontId="19" fillId="0" borderId="0" xfId="0" applyFont="1" applyFill="1" applyBorder="1"/>
    <xf numFmtId="2" fontId="8" fillId="5" borderId="0" xfId="0" applyNumberFormat="1" applyFont="1" applyFill="1" applyBorder="1" applyAlignment="1">
      <alignment vertical="center"/>
    </xf>
    <xf numFmtId="0" fontId="16" fillId="0" borderId="0" xfId="0" applyFont="1" applyFill="1"/>
    <xf numFmtId="0" fontId="8" fillId="0" borderId="2" xfId="0" applyFont="1" applyFill="1" applyBorder="1" applyAlignment="1">
      <alignment vertical="center"/>
    </xf>
    <xf numFmtId="0" fontId="6" fillId="0" borderId="8" xfId="0" applyFont="1" applyFill="1" applyBorder="1" applyAlignment="1" applyProtection="1">
      <alignment vertical="center" wrapText="1"/>
    </xf>
    <xf numFmtId="2" fontId="6" fillId="0" borderId="0" xfId="0" applyNumberFormat="1" applyFont="1" applyFill="1" applyBorder="1" applyAlignment="1">
      <alignment vertical="top"/>
    </xf>
    <xf numFmtId="2" fontId="6" fillId="0" borderId="3" xfId="0" applyNumberFormat="1" applyFont="1" applyFill="1" applyBorder="1" applyAlignment="1">
      <alignment vertical="center"/>
    </xf>
    <xf numFmtId="2" fontId="5" fillId="0" borderId="0" xfId="0" applyNumberFormat="1" applyFont="1" applyFill="1" applyBorder="1" applyAlignment="1">
      <alignment vertical="top"/>
    </xf>
    <xf numFmtId="2" fontId="6" fillId="5" borderId="3" xfId="0" applyNumberFormat="1" applyFont="1" applyFill="1" applyBorder="1" applyAlignment="1">
      <alignment vertical="center"/>
    </xf>
    <xf numFmtId="0" fontId="6" fillId="0" borderId="4" xfId="0" applyFont="1" applyBorder="1" applyAlignment="1">
      <alignment vertical="center"/>
    </xf>
    <xf numFmtId="2" fontId="6" fillId="5" borderId="0" xfId="0" applyNumberFormat="1" applyFont="1" applyFill="1" applyBorder="1" applyAlignment="1">
      <alignment vertical="center"/>
    </xf>
    <xf numFmtId="0" fontId="16" fillId="0" borderId="1" xfId="0" applyFont="1" applyBorder="1"/>
    <xf numFmtId="0" fontId="16" fillId="5" borderId="14" xfId="0" applyFont="1" applyFill="1" applyBorder="1"/>
    <xf numFmtId="0" fontId="16" fillId="0" borderId="29" xfId="0" applyFont="1" applyBorder="1"/>
    <xf numFmtId="0" fontId="6" fillId="0" borderId="2" xfId="0" applyFont="1" applyBorder="1" applyAlignment="1">
      <alignment vertical="center"/>
    </xf>
    <xf numFmtId="0" fontId="6" fillId="0" borderId="4" xfId="0" applyFont="1" applyFill="1" applyBorder="1" applyAlignment="1">
      <alignment vertical="center"/>
    </xf>
    <xf numFmtId="0" fontId="16" fillId="0" borderId="1" xfId="0" applyFont="1" applyFill="1" applyBorder="1"/>
    <xf numFmtId="0" fontId="16" fillId="0" borderId="29" xfId="0" applyFont="1" applyFill="1" applyBorder="1"/>
    <xf numFmtId="0" fontId="6" fillId="0" borderId="2" xfId="0" applyFont="1" applyFill="1" applyBorder="1" applyAlignment="1">
      <alignment vertical="center"/>
    </xf>
    <xf numFmtId="0" fontId="16" fillId="0" borderId="14" xfId="0" applyFont="1" applyFill="1" applyBorder="1"/>
    <xf numFmtId="2" fontId="6" fillId="0" borderId="4" xfId="0" applyNumberFormat="1" applyFont="1" applyFill="1" applyBorder="1" applyAlignment="1">
      <alignment vertical="center"/>
    </xf>
    <xf numFmtId="0" fontId="5" fillId="2" borderId="8" xfId="0" applyFont="1" applyFill="1" applyBorder="1" applyAlignment="1" applyProtection="1">
      <alignment vertical="center" wrapText="1"/>
    </xf>
    <xf numFmtId="0" fontId="17" fillId="5" borderId="0" xfId="0" applyFont="1" applyFill="1" applyBorder="1"/>
    <xf numFmtId="0" fontId="20" fillId="0" borderId="1" xfId="0" applyFont="1" applyFill="1" applyBorder="1"/>
    <xf numFmtId="1" fontId="10" fillId="5" borderId="2" xfId="0" applyNumberFormat="1" applyFont="1" applyFill="1" applyBorder="1" applyAlignment="1">
      <alignment vertical="center"/>
    </xf>
    <xf numFmtId="0" fontId="20" fillId="5" borderId="14" xfId="0" applyFont="1" applyFill="1" applyBorder="1"/>
    <xf numFmtId="0" fontId="20" fillId="0" borderId="29" xfId="0" applyFont="1" applyFill="1" applyBorder="1"/>
    <xf numFmtId="0" fontId="20" fillId="0" borderId="14" xfId="0" applyFont="1" applyFill="1" applyBorder="1"/>
    <xf numFmtId="0" fontId="20" fillId="0" borderId="0" xfId="0" applyFont="1" applyFill="1" applyBorder="1"/>
    <xf numFmtId="2" fontId="10" fillId="5" borderId="0" xfId="0" applyNumberFormat="1" applyFont="1" applyFill="1" applyBorder="1" applyAlignment="1">
      <alignment vertical="center"/>
    </xf>
    <xf numFmtId="2" fontId="17" fillId="0" borderId="0" xfId="0" applyNumberFormat="1" applyFont="1" applyFill="1"/>
    <xf numFmtId="0" fontId="6" fillId="0" borderId="8" xfId="0" applyFont="1" applyFill="1" applyBorder="1" applyAlignment="1" applyProtection="1">
      <alignment horizontal="right" vertical="center" wrapText="1"/>
    </xf>
    <xf numFmtId="1" fontId="8" fillId="0" borderId="3" xfId="0" applyNumberFormat="1" applyFont="1" applyFill="1" applyBorder="1" applyAlignment="1">
      <alignment vertical="center"/>
    </xf>
    <xf numFmtId="2" fontId="10" fillId="0" borderId="0" xfId="0" applyNumberFormat="1" applyFont="1" applyFill="1" applyBorder="1" applyAlignment="1">
      <alignment vertical="top"/>
    </xf>
    <xf numFmtId="2" fontId="8" fillId="0" borderId="0" xfId="0" applyNumberFormat="1" applyFont="1" applyFill="1" applyBorder="1" applyAlignment="1">
      <alignment vertical="top"/>
    </xf>
    <xf numFmtId="1" fontId="8" fillId="5" borderId="3" xfId="0" applyNumberFormat="1" applyFont="1" applyFill="1" applyBorder="1" applyAlignment="1">
      <alignment vertical="center"/>
    </xf>
    <xf numFmtId="0" fontId="19" fillId="5" borderId="0" xfId="0" applyFont="1" applyFill="1" applyBorder="1"/>
    <xf numFmtId="164" fontId="8" fillId="0" borderId="2" xfId="0" applyNumberFormat="1" applyFont="1" applyFill="1" applyBorder="1" applyAlignment="1">
      <alignment vertical="center"/>
    </xf>
    <xf numFmtId="164" fontId="8" fillId="5" borderId="2" xfId="0" applyNumberFormat="1" applyFont="1" applyFill="1" applyBorder="1" applyAlignment="1">
      <alignment vertical="center"/>
    </xf>
    <xf numFmtId="1" fontId="8" fillId="0" borderId="2" xfId="0" applyNumberFormat="1" applyFont="1" applyFill="1" applyBorder="1" applyAlignment="1">
      <alignment vertical="center"/>
    </xf>
    <xf numFmtId="1" fontId="8" fillId="5" borderId="2" xfId="0" applyNumberFormat="1" applyFont="1" applyFill="1" applyBorder="1" applyAlignment="1">
      <alignment vertical="center"/>
    </xf>
    <xf numFmtId="2" fontId="6" fillId="0" borderId="0" xfId="0" applyNumberFormat="1" applyFont="1" applyFill="1" applyBorder="1" applyAlignment="1">
      <alignment vertical="center"/>
    </xf>
    <xf numFmtId="0" fontId="6" fillId="0" borderId="0" xfId="0" applyFont="1" applyFill="1" applyBorder="1" applyAlignment="1" applyProtection="1">
      <alignment vertical="center" wrapText="1"/>
    </xf>
    <xf numFmtId="0" fontId="6" fillId="0" borderId="0" xfId="0" applyFont="1" applyFill="1" applyAlignment="1">
      <alignment vertical="center"/>
    </xf>
    <xf numFmtId="0" fontId="16" fillId="0" borderId="0" xfId="0" applyFont="1" applyAlignment="1" applyProtection="1">
      <alignment vertical="center"/>
    </xf>
    <xf numFmtId="0" fontId="6" fillId="5" borderId="0" xfId="0" applyFont="1" applyFill="1" applyBorder="1" applyAlignment="1" applyProtection="1">
      <alignment vertical="center" wrapText="1"/>
    </xf>
    <xf numFmtId="0" fontId="21" fillId="5" borderId="0" xfId="0" applyFont="1" applyFill="1" applyBorder="1" applyAlignment="1" applyProtection="1">
      <alignment vertical="center" wrapText="1"/>
    </xf>
    <xf numFmtId="0" fontId="18" fillId="0" borderId="0" xfId="0" applyFont="1" applyAlignment="1" applyProtection="1">
      <alignment vertical="center"/>
    </xf>
    <xf numFmtId="0" fontId="18" fillId="6" borderId="0" xfId="0" applyFont="1" applyFill="1" applyBorder="1" applyAlignment="1" applyProtection="1">
      <alignment vertical="center"/>
    </xf>
    <xf numFmtId="2" fontId="6" fillId="6" borderId="0" xfId="0" applyNumberFormat="1" applyFont="1" applyFill="1" applyBorder="1" applyAlignment="1">
      <alignment vertical="top"/>
    </xf>
    <xf numFmtId="2" fontId="6" fillId="6" borderId="0" xfId="0" applyNumberFormat="1" applyFont="1" applyFill="1" applyBorder="1" applyAlignment="1">
      <alignment vertical="center"/>
    </xf>
    <xf numFmtId="2" fontId="5" fillId="6" borderId="0" xfId="0" applyNumberFormat="1" applyFont="1" applyFill="1" applyBorder="1" applyAlignment="1">
      <alignment vertical="top"/>
    </xf>
    <xf numFmtId="0" fontId="16" fillId="6" borderId="0" xfId="0" applyFont="1" applyFill="1" applyBorder="1"/>
    <xf numFmtId="0" fontId="18" fillId="10" borderId="0" xfId="0" applyFont="1" applyFill="1" applyBorder="1" applyAlignment="1" applyProtection="1">
      <alignment vertical="center"/>
    </xf>
    <xf numFmtId="0" fontId="16" fillId="10" borderId="0" xfId="0" applyFont="1" applyFill="1" applyBorder="1"/>
    <xf numFmtId="0" fontId="16" fillId="10" borderId="0" xfId="0" applyFont="1" applyFill="1" applyAlignment="1">
      <alignment vertical="center"/>
    </xf>
    <xf numFmtId="0" fontId="16" fillId="10" borderId="0" xfId="0" applyFont="1" applyFill="1"/>
    <xf numFmtId="0" fontId="3" fillId="3" borderId="0" xfId="0" applyNumberFormat="1" applyFont="1" applyFill="1" applyBorder="1" applyAlignment="1" applyProtection="1">
      <alignment vertical="center"/>
    </xf>
    <xf numFmtId="1" fontId="3" fillId="3" borderId="18" xfId="0" applyNumberFormat="1" applyFont="1" applyFill="1" applyBorder="1" applyAlignment="1" applyProtection="1">
      <alignment vertical="center"/>
      <protection locked="0"/>
    </xf>
    <xf numFmtId="2" fontId="7" fillId="0" borderId="15" xfId="0" applyNumberFormat="1" applyFont="1" applyFill="1" applyBorder="1" applyAlignment="1" applyProtection="1">
      <alignment vertical="center"/>
    </xf>
    <xf numFmtId="0" fontId="3" fillId="0" borderId="19" xfId="0" applyFont="1" applyFill="1" applyBorder="1" applyAlignment="1" applyProtection="1">
      <alignment vertical="center"/>
    </xf>
    <xf numFmtId="0" fontId="3" fillId="0" borderId="0" xfId="0" applyFont="1" applyFill="1" applyBorder="1" applyAlignment="1" applyProtection="1">
      <alignment horizontal="right" vertical="center"/>
    </xf>
    <xf numFmtId="0" fontId="3" fillId="0" borderId="0" xfId="0" applyFont="1" applyFill="1" applyBorder="1" applyAlignment="1" applyProtection="1">
      <alignment vertical="center"/>
    </xf>
    <xf numFmtId="164" fontId="3" fillId="0" borderId="19" xfId="0" applyNumberFormat="1" applyFont="1" applyFill="1" applyBorder="1" applyAlignment="1" applyProtection="1">
      <alignment vertical="center"/>
    </xf>
    <xf numFmtId="2" fontId="3" fillId="0" borderId="19" xfId="0" applyNumberFormat="1" applyFont="1" applyFill="1" applyBorder="1" applyAlignment="1" applyProtection="1">
      <alignment vertical="center"/>
    </xf>
    <xf numFmtId="0" fontId="6" fillId="0" borderId="0" xfId="0" applyFont="1" applyFill="1" applyBorder="1" applyAlignment="1" applyProtection="1">
      <alignment horizontal="right" vertical="center"/>
    </xf>
    <xf numFmtId="0" fontId="3" fillId="0" borderId="19" xfId="0" applyFont="1" applyFill="1" applyBorder="1" applyAlignment="1" applyProtection="1">
      <alignment horizontal="right" vertical="center"/>
    </xf>
    <xf numFmtId="0" fontId="6" fillId="0" borderId="0" xfId="0" applyFont="1" applyFill="1" applyBorder="1" applyAlignment="1" applyProtection="1">
      <alignment vertical="center"/>
    </xf>
    <xf numFmtId="0" fontId="6" fillId="0" borderId="0" xfId="0" applyFont="1" applyFill="1" applyAlignment="1" applyProtection="1">
      <alignment vertical="center"/>
      <protection locked="0"/>
    </xf>
    <xf numFmtId="0" fontId="3" fillId="0" borderId="17" xfId="0" applyFont="1" applyFill="1" applyBorder="1" applyAlignment="1" applyProtection="1">
      <alignment vertical="center"/>
    </xf>
    <xf numFmtId="164" fontId="3" fillId="0" borderId="17" xfId="0" applyNumberFormat="1" applyFont="1" applyFill="1" applyBorder="1" applyAlignment="1" applyProtection="1">
      <alignment vertical="center"/>
    </xf>
    <xf numFmtId="2" fontId="3" fillId="0" borderId="17" xfId="0" applyNumberFormat="1" applyFont="1" applyFill="1" applyBorder="1" applyAlignment="1" applyProtection="1">
      <alignment vertical="center"/>
    </xf>
    <xf numFmtId="0" fontId="3" fillId="0" borderId="17" xfId="0" applyFont="1" applyFill="1" applyBorder="1" applyAlignment="1" applyProtection="1">
      <alignment horizontal="right" vertical="center"/>
    </xf>
    <xf numFmtId="0" fontId="3" fillId="5" borderId="3" xfId="0" applyFont="1" applyFill="1" applyBorder="1" applyAlignment="1" applyProtection="1">
      <alignment vertical="center" wrapText="1"/>
    </xf>
    <xf numFmtId="2" fontId="3" fillId="0" borderId="3" xfId="0" applyNumberFormat="1" applyFont="1" applyFill="1" applyBorder="1" applyAlignment="1" applyProtection="1">
      <alignment vertical="center"/>
    </xf>
    <xf numFmtId="164" fontId="3" fillId="0" borderId="18" xfId="0" applyNumberFormat="1" applyFont="1" applyFill="1" applyBorder="1" applyAlignment="1" applyProtection="1">
      <alignment vertical="center"/>
    </xf>
    <xf numFmtId="2" fontId="3" fillId="4" borderId="3" xfId="0" applyNumberFormat="1" applyFont="1" applyFill="1" applyBorder="1" applyAlignment="1" applyProtection="1">
      <alignment vertical="center"/>
      <protection locked="0"/>
    </xf>
    <xf numFmtId="2" fontId="4" fillId="0" borderId="19" xfId="0" applyNumberFormat="1" applyFont="1" applyFill="1" applyBorder="1" applyAlignment="1" applyProtection="1">
      <alignment vertical="center"/>
    </xf>
    <xf numFmtId="2" fontId="4" fillId="0" borderId="0" xfId="0" applyNumberFormat="1" applyFont="1" applyFill="1" applyBorder="1" applyAlignment="1" applyProtection="1">
      <alignment horizontal="right" vertical="center"/>
    </xf>
    <xf numFmtId="0" fontId="3" fillId="0" borderId="18" xfId="0" applyFont="1" applyFill="1" applyBorder="1" applyAlignment="1" applyProtection="1">
      <alignment vertical="center"/>
    </xf>
    <xf numFmtId="0" fontId="3" fillId="0" borderId="18" xfId="0" applyFont="1" applyFill="1" applyBorder="1" applyAlignment="1" applyProtection="1">
      <alignment horizontal="right" vertical="center"/>
    </xf>
    <xf numFmtId="2" fontId="4" fillId="9" borderId="3" xfId="0" applyNumberFormat="1" applyFont="1" applyFill="1" applyBorder="1" applyAlignment="1" applyProtection="1">
      <alignment vertical="center"/>
    </xf>
    <xf numFmtId="2" fontId="3" fillId="9" borderId="3" xfId="0" applyNumberFormat="1" applyFont="1" applyFill="1" applyBorder="1" applyAlignment="1" applyProtection="1">
      <alignment vertical="center"/>
    </xf>
    <xf numFmtId="2" fontId="6" fillId="9" borderId="3" xfId="0" applyNumberFormat="1" applyFont="1" applyFill="1" applyBorder="1" applyAlignment="1" applyProtection="1">
      <alignment horizontal="right" vertical="center"/>
    </xf>
    <xf numFmtId="164" fontId="3" fillId="9" borderId="18" xfId="0" applyNumberFormat="1" applyFont="1" applyFill="1" applyBorder="1" applyAlignment="1" applyProtection="1">
      <alignment vertical="center"/>
    </xf>
    <xf numFmtId="2" fontId="9" fillId="9" borderId="19" xfId="0" applyNumberFormat="1" applyFont="1" applyFill="1" applyBorder="1" applyAlignment="1" applyProtection="1">
      <alignment vertical="center"/>
    </xf>
    <xf numFmtId="1" fontId="9" fillId="9" borderId="19" xfId="0" applyNumberFormat="1" applyFont="1" applyFill="1" applyBorder="1" applyAlignment="1" applyProtection="1">
      <alignment vertical="center"/>
    </xf>
    <xf numFmtId="2" fontId="4" fillId="9" borderId="0" xfId="0" applyNumberFormat="1" applyFont="1" applyFill="1" applyBorder="1" applyAlignment="1" applyProtection="1">
      <alignment horizontal="right" vertical="center"/>
    </xf>
    <xf numFmtId="0" fontId="3" fillId="9" borderId="0" xfId="0" applyFont="1" applyFill="1" applyBorder="1" applyAlignment="1" applyProtection="1">
      <alignment vertical="center"/>
    </xf>
    <xf numFmtId="0" fontId="6" fillId="9" borderId="0" xfId="0" applyFont="1" applyFill="1" applyBorder="1" applyAlignment="1" applyProtection="1">
      <alignment horizontal="right" vertical="center"/>
    </xf>
    <xf numFmtId="164" fontId="3" fillId="9" borderId="18" xfId="0" applyNumberFormat="1" applyFont="1" applyFill="1" applyBorder="1" applyAlignment="1" applyProtection="1">
      <alignment horizontal="right" vertical="center"/>
    </xf>
    <xf numFmtId="2" fontId="3" fillId="9" borderId="3" xfId="0" applyNumberFormat="1" applyFont="1" applyFill="1" applyBorder="1" applyAlignment="1" applyProtection="1">
      <alignment horizontal="right" vertical="center"/>
    </xf>
    <xf numFmtId="0" fontId="6" fillId="9" borderId="0" xfId="0" applyFont="1" applyFill="1" applyBorder="1" applyAlignment="1" applyProtection="1">
      <alignment vertical="center"/>
    </xf>
    <xf numFmtId="0" fontId="6" fillId="0" borderId="0" xfId="0" applyFont="1" applyFill="1" applyAlignment="1" applyProtection="1">
      <alignment vertical="center"/>
    </xf>
    <xf numFmtId="0" fontId="4" fillId="5" borderId="3" xfId="0" applyFont="1" applyFill="1" applyBorder="1" applyAlignment="1" applyProtection="1">
      <alignment vertical="center" wrapText="1"/>
    </xf>
    <xf numFmtId="2" fontId="6" fillId="0" borderId="3" xfId="0" applyNumberFormat="1" applyFont="1" applyFill="1" applyBorder="1" applyAlignment="1" applyProtection="1">
      <alignment horizontal="right" vertical="center"/>
    </xf>
    <xf numFmtId="164" fontId="3" fillId="0" borderId="18" xfId="0" applyNumberFormat="1" applyFont="1" applyFill="1" applyBorder="1" applyAlignment="1" applyProtection="1">
      <alignment horizontal="right" vertical="center"/>
    </xf>
    <xf numFmtId="2" fontId="3" fillId="0" borderId="3" xfId="0" applyNumberFormat="1" applyFont="1" applyFill="1" applyBorder="1" applyAlignment="1" applyProtection="1">
      <alignment horizontal="right" vertical="center"/>
    </xf>
    <xf numFmtId="0" fontId="4" fillId="9" borderId="3" xfId="0" applyFont="1" applyFill="1" applyBorder="1" applyAlignment="1" applyProtection="1">
      <alignment vertical="center" wrapText="1"/>
    </xf>
    <xf numFmtId="2" fontId="9" fillId="0" borderId="19" xfId="0" applyNumberFormat="1" applyFont="1" applyFill="1" applyBorder="1" applyAlignment="1" applyProtection="1">
      <alignment vertical="center"/>
    </xf>
    <xf numFmtId="2" fontId="4" fillId="0" borderId="0" xfId="0" applyNumberFormat="1" applyFont="1" applyFill="1" applyBorder="1" applyAlignment="1" applyProtection="1">
      <alignment vertical="center"/>
    </xf>
    <xf numFmtId="2" fontId="5" fillId="0" borderId="0" xfId="0" applyNumberFormat="1" applyFont="1" applyFill="1" applyBorder="1" applyAlignment="1" applyProtection="1">
      <alignment horizontal="right" vertical="center"/>
    </xf>
    <xf numFmtId="2" fontId="4" fillId="0" borderId="19" xfId="0" applyNumberFormat="1" applyFont="1" applyFill="1" applyBorder="1" applyAlignment="1" applyProtection="1">
      <alignment horizontal="right" vertical="center"/>
    </xf>
    <xf numFmtId="1" fontId="3" fillId="5" borderId="18" xfId="0" applyNumberFormat="1" applyFont="1" applyFill="1" applyBorder="1" applyAlignment="1" applyProtection="1">
      <alignment vertical="center"/>
      <protection locked="0"/>
    </xf>
    <xf numFmtId="0" fontId="3" fillId="5" borderId="19" xfId="0" applyFont="1" applyFill="1" applyBorder="1" applyAlignment="1" applyProtection="1">
      <alignment vertical="center"/>
    </xf>
    <xf numFmtId="0" fontId="3" fillId="5" borderId="18" xfId="0" applyFont="1" applyFill="1" applyBorder="1" applyAlignment="1" applyProtection="1">
      <alignment horizontal="right" vertical="center"/>
      <protection locked="0"/>
    </xf>
    <xf numFmtId="0" fontId="3" fillId="9" borderId="18" xfId="0" applyFont="1" applyFill="1" applyBorder="1" applyAlignment="1" applyProtection="1">
      <alignment vertical="center"/>
    </xf>
    <xf numFmtId="0" fontId="3" fillId="9" borderId="3" xfId="0" applyFont="1" applyFill="1" applyBorder="1" applyAlignment="1" applyProtection="1">
      <alignment vertical="center"/>
    </xf>
    <xf numFmtId="2" fontId="9" fillId="9" borderId="0" xfId="0" applyNumberFormat="1" applyFont="1" applyFill="1" applyBorder="1" applyAlignment="1" applyProtection="1">
      <alignment vertical="center"/>
    </xf>
    <xf numFmtId="2" fontId="9" fillId="9" borderId="18" xfId="0" applyNumberFormat="1" applyFont="1" applyFill="1" applyBorder="1" applyAlignment="1" applyProtection="1">
      <alignment vertical="center"/>
    </xf>
    <xf numFmtId="0" fontId="3" fillId="9" borderId="18" xfId="0" applyFont="1" applyFill="1" applyBorder="1" applyAlignment="1" applyProtection="1">
      <alignment horizontal="right" vertical="center"/>
    </xf>
    <xf numFmtId="2" fontId="6" fillId="0" borderId="0" xfId="0" applyNumberFormat="1" applyFont="1" applyFill="1" applyBorder="1" applyAlignment="1" applyProtection="1">
      <alignment vertical="center"/>
    </xf>
    <xf numFmtId="0" fontId="3" fillId="0" borderId="3" xfId="0" applyFont="1" applyFill="1" applyBorder="1" applyAlignment="1" applyProtection="1">
      <alignment vertical="center"/>
    </xf>
    <xf numFmtId="2" fontId="7" fillId="0" borderId="3" xfId="0" applyNumberFormat="1" applyFont="1" applyFill="1" applyBorder="1" applyAlignment="1" applyProtection="1">
      <alignment vertical="center"/>
    </xf>
    <xf numFmtId="0" fontId="3" fillId="9" borderId="0" xfId="0" applyFont="1" applyFill="1" applyBorder="1" applyAlignment="1" applyProtection="1">
      <alignment horizontal="right" vertical="center"/>
    </xf>
    <xf numFmtId="164" fontId="7" fillId="0" borderId="18" xfId="0" applyNumberFormat="1" applyFont="1" applyFill="1" applyBorder="1" applyAlignment="1" applyProtection="1">
      <alignment vertical="center"/>
    </xf>
    <xf numFmtId="2" fontId="3" fillId="9" borderId="0" xfId="0" applyNumberFormat="1" applyFont="1" applyFill="1" applyBorder="1" applyAlignment="1" applyProtection="1">
      <alignment horizontal="right" vertical="center"/>
    </xf>
    <xf numFmtId="2" fontId="3" fillId="0" borderId="0" xfId="0" applyNumberFormat="1" applyFont="1" applyFill="1" applyBorder="1" applyAlignment="1" applyProtection="1">
      <alignment horizontal="right" vertical="center"/>
    </xf>
    <xf numFmtId="2" fontId="3" fillId="5" borderId="19" xfId="0" applyNumberFormat="1" applyFont="1" applyFill="1" applyBorder="1" applyAlignment="1" applyProtection="1">
      <alignment vertical="center"/>
      <protection locked="0"/>
    </xf>
    <xf numFmtId="1" fontId="3" fillId="0" borderId="18" xfId="0" applyNumberFormat="1" applyFont="1" applyFill="1" applyBorder="1" applyAlignment="1" applyProtection="1">
      <alignment vertical="center"/>
    </xf>
    <xf numFmtId="2" fontId="7" fillId="0" borderId="19" xfId="0" applyNumberFormat="1" applyFont="1" applyFill="1" applyBorder="1" applyAlignment="1" applyProtection="1">
      <alignment vertical="center"/>
    </xf>
    <xf numFmtId="1" fontId="3" fillId="9" borderId="18" xfId="0" applyNumberFormat="1" applyFont="1" applyFill="1" applyBorder="1" applyAlignment="1" applyProtection="1">
      <alignment vertical="center"/>
      <protection locked="0"/>
    </xf>
    <xf numFmtId="2" fontId="7" fillId="9" borderId="3" xfId="0" applyNumberFormat="1" applyFont="1" applyFill="1" applyBorder="1" applyAlignment="1" applyProtection="1">
      <alignment vertical="center"/>
    </xf>
    <xf numFmtId="0" fontId="3" fillId="9" borderId="18" xfId="0" applyFont="1" applyFill="1" applyBorder="1" applyAlignment="1" applyProtection="1">
      <alignment horizontal="right" vertical="center"/>
      <protection locked="0"/>
    </xf>
    <xf numFmtId="2" fontId="7" fillId="5" borderId="3" xfId="0" applyNumberFormat="1" applyFont="1" applyFill="1" applyBorder="1" applyAlignment="1" applyProtection="1">
      <alignment vertical="center"/>
    </xf>
    <xf numFmtId="0" fontId="3" fillId="5" borderId="0" xfId="0" applyFont="1" applyFill="1" applyBorder="1" applyAlignment="1" applyProtection="1">
      <alignment horizontal="right" vertical="center"/>
    </xf>
    <xf numFmtId="0" fontId="3" fillId="5" borderId="0" xfId="0" applyFont="1" applyFill="1" applyBorder="1" applyAlignment="1" applyProtection="1">
      <alignment vertical="center"/>
    </xf>
    <xf numFmtId="2" fontId="3" fillId="5" borderId="19" xfId="0" applyNumberFormat="1" applyFont="1" applyFill="1" applyBorder="1" applyAlignment="1" applyProtection="1">
      <alignment vertical="center"/>
    </xf>
    <xf numFmtId="0" fontId="6" fillId="5" borderId="0" xfId="0" applyFont="1" applyFill="1" applyBorder="1" applyAlignment="1" applyProtection="1">
      <alignment vertical="center"/>
    </xf>
    <xf numFmtId="0" fontId="3" fillId="5" borderId="19" xfId="0" applyFont="1" applyFill="1" applyBorder="1" applyAlignment="1" applyProtection="1">
      <alignment horizontal="right" vertical="center"/>
    </xf>
    <xf numFmtId="0" fontId="6" fillId="5" borderId="0" xfId="0" applyFont="1" applyFill="1" applyAlignment="1" applyProtection="1">
      <alignment vertical="center"/>
      <protection locked="0"/>
    </xf>
    <xf numFmtId="164" fontId="14" fillId="0" borderId="18" xfId="0" applyNumberFormat="1" applyFont="1" applyFill="1" applyBorder="1" applyAlignment="1" applyProtection="1">
      <alignment vertical="center"/>
    </xf>
    <xf numFmtId="164" fontId="13" fillId="5" borderId="19" xfId="0" applyNumberFormat="1" applyFont="1" applyFill="1" applyBorder="1" applyAlignment="1" applyProtection="1">
      <alignment vertical="center"/>
    </xf>
    <xf numFmtId="2" fontId="12" fillId="0" borderId="3" xfId="0" applyNumberFormat="1" applyFont="1" applyFill="1" applyBorder="1" applyAlignment="1" applyProtection="1">
      <alignment vertical="center"/>
    </xf>
    <xf numFmtId="2" fontId="13" fillId="0" borderId="19" xfId="0" applyNumberFormat="1" applyFont="1" applyFill="1" applyBorder="1" applyAlignment="1" applyProtection="1">
      <alignment vertical="center"/>
    </xf>
    <xf numFmtId="0" fontId="3" fillId="5" borderId="20" xfId="0" applyFont="1" applyFill="1" applyBorder="1" applyAlignment="1" applyProtection="1">
      <alignment vertical="center" wrapText="1"/>
    </xf>
    <xf numFmtId="2" fontId="3" fillId="0" borderId="20" xfId="0" applyNumberFormat="1" applyFont="1" applyFill="1" applyBorder="1" applyAlignment="1" applyProtection="1">
      <alignment vertical="center"/>
    </xf>
    <xf numFmtId="2" fontId="6" fillId="0" borderId="20" xfId="0" applyNumberFormat="1" applyFont="1" applyFill="1" applyBorder="1" applyAlignment="1" applyProtection="1">
      <alignment horizontal="right" vertical="center"/>
    </xf>
    <xf numFmtId="164" fontId="3" fillId="0" borderId="21" xfId="0" applyNumberFormat="1" applyFont="1" applyFill="1" applyBorder="1" applyAlignment="1" applyProtection="1">
      <alignment vertical="center"/>
    </xf>
    <xf numFmtId="2" fontId="3" fillId="0" borderId="22" xfId="0" applyNumberFormat="1" applyFont="1" applyFill="1" applyBorder="1" applyAlignment="1" applyProtection="1">
      <alignment vertical="center"/>
    </xf>
    <xf numFmtId="164" fontId="4" fillId="0" borderId="23" xfId="0" applyNumberFormat="1" applyFont="1" applyFill="1" applyBorder="1" applyAlignment="1" applyProtection="1">
      <alignment vertical="center"/>
    </xf>
    <xf numFmtId="0" fontId="3" fillId="0" borderId="21" xfId="0" applyFont="1" applyFill="1" applyBorder="1" applyAlignment="1" applyProtection="1">
      <alignment vertical="center"/>
    </xf>
    <xf numFmtId="0" fontId="3" fillId="0" borderId="22" xfId="0" applyFont="1" applyFill="1" applyBorder="1" applyAlignment="1" applyProtection="1">
      <alignment vertical="center"/>
    </xf>
    <xf numFmtId="0" fontId="3" fillId="0" borderId="21" xfId="0" applyFont="1" applyFill="1" applyBorder="1" applyAlignment="1" applyProtection="1">
      <alignment horizontal="right" vertical="center"/>
    </xf>
    <xf numFmtId="2" fontId="3" fillId="0" borderId="22" xfId="0" applyNumberFormat="1" applyFont="1" applyFill="1" applyBorder="1" applyAlignment="1" applyProtection="1">
      <alignment horizontal="right" vertical="center"/>
    </xf>
    <xf numFmtId="0" fontId="3" fillId="5" borderId="0" xfId="0" applyFont="1" applyFill="1" applyBorder="1" applyAlignment="1" applyProtection="1">
      <alignment vertical="center" wrapText="1"/>
    </xf>
    <xf numFmtId="2" fontId="3" fillId="0" borderId="0" xfId="0" applyNumberFormat="1" applyFont="1" applyFill="1" applyAlignment="1" applyProtection="1">
      <alignment vertical="center"/>
    </xf>
    <xf numFmtId="2" fontId="6" fillId="0" borderId="0" xfId="0" applyNumberFormat="1" applyFont="1" applyFill="1" applyAlignment="1" applyProtection="1">
      <alignment horizontal="right" vertical="center"/>
    </xf>
    <xf numFmtId="164" fontId="3" fillId="0" borderId="0" xfId="0" applyNumberFormat="1" applyFont="1" applyFill="1" applyBorder="1" applyAlignment="1" applyProtection="1">
      <alignment vertical="center"/>
    </xf>
    <xf numFmtId="2" fontId="3" fillId="0" borderId="0" xfId="0" applyNumberFormat="1" applyFont="1" applyFill="1" applyBorder="1" applyAlignment="1" applyProtection="1">
      <alignment vertical="center"/>
    </xf>
    <xf numFmtId="0" fontId="4" fillId="0" borderId="0" xfId="0" applyFont="1" applyFill="1" applyBorder="1" applyAlignment="1" applyProtection="1">
      <alignment vertical="center"/>
    </xf>
    <xf numFmtId="164" fontId="4" fillId="0" borderId="0" xfId="0" applyNumberFormat="1" applyFont="1" applyFill="1" applyBorder="1" applyAlignment="1" applyProtection="1">
      <alignment vertical="center"/>
    </xf>
    <xf numFmtId="0" fontId="4" fillId="5" borderId="0" xfId="0" applyFont="1" applyFill="1" applyBorder="1" applyAlignment="1" applyProtection="1">
      <alignment vertical="center" wrapText="1"/>
    </xf>
    <xf numFmtId="0" fontId="3" fillId="0" borderId="0" xfId="0" applyFont="1" applyFill="1" applyAlignment="1" applyProtection="1">
      <alignment vertical="center"/>
    </xf>
    <xf numFmtId="0" fontId="6" fillId="0" borderId="0" xfId="0" applyFont="1" applyFill="1" applyAlignment="1" applyProtection="1">
      <alignment horizontal="right" vertical="center"/>
      <protection locked="0"/>
    </xf>
    <xf numFmtId="164" fontId="3" fillId="0" borderId="0" xfId="0" applyNumberFormat="1" applyFont="1" applyFill="1" applyAlignment="1" applyProtection="1">
      <alignment vertical="center"/>
    </xf>
    <xf numFmtId="0" fontId="3" fillId="0" borderId="0" xfId="0" applyFont="1" applyFill="1" applyAlignment="1" applyProtection="1">
      <alignment vertical="center"/>
      <protection locked="0"/>
    </xf>
    <xf numFmtId="2" fontId="9" fillId="0" borderId="0" xfId="0" applyNumberFormat="1" applyFont="1" applyFill="1" applyAlignment="1" applyProtection="1">
      <alignment vertical="center"/>
    </xf>
    <xf numFmtId="1" fontId="5" fillId="10" borderId="2" xfId="0" applyNumberFormat="1" applyFont="1" applyFill="1" applyBorder="1" applyAlignment="1">
      <alignment vertical="center"/>
    </xf>
    <xf numFmtId="1" fontId="3" fillId="0" borderId="0" xfId="0" applyNumberFormat="1" applyFont="1" applyFill="1" applyAlignment="1" applyProtection="1">
      <alignment vertical="center"/>
    </xf>
    <xf numFmtId="0" fontId="16" fillId="6" borderId="2" xfId="0" applyFont="1" applyFill="1" applyBorder="1" applyAlignment="1" applyProtection="1">
      <protection locked="0"/>
    </xf>
    <xf numFmtId="2" fontId="6" fillId="5" borderId="2" xfId="0" applyNumberFormat="1" applyFont="1" applyFill="1" applyBorder="1" applyAlignment="1" applyProtection="1">
      <alignment vertical="center"/>
    </xf>
    <xf numFmtId="0" fontId="3" fillId="5" borderId="3" xfId="0" applyFont="1" applyFill="1" applyBorder="1" applyAlignment="1" applyProtection="1">
      <alignment vertical="center" wrapText="1"/>
      <protection locked="0"/>
    </xf>
    <xf numFmtId="2" fontId="9" fillId="9" borderId="3" xfId="0" applyNumberFormat="1" applyFont="1" applyFill="1" applyBorder="1" applyAlignment="1" applyProtection="1">
      <alignment vertical="center"/>
    </xf>
    <xf numFmtId="2" fontId="23" fillId="5" borderId="0" xfId="0" applyNumberFormat="1" applyFont="1" applyFill="1" applyBorder="1" applyAlignment="1" applyProtection="1"/>
    <xf numFmtId="2" fontId="7" fillId="0" borderId="0" xfId="0" applyNumberFormat="1" applyFont="1" applyFill="1" applyBorder="1" applyAlignment="1" applyProtection="1"/>
    <xf numFmtId="0" fontId="6" fillId="0" borderId="17" xfId="0" applyFont="1" applyFill="1" applyBorder="1" applyAlignment="1" applyProtection="1">
      <alignment horizontal="right" vertical="center"/>
    </xf>
    <xf numFmtId="0" fontId="6" fillId="0" borderId="19" xfId="0" applyFont="1" applyFill="1" applyBorder="1" applyAlignment="1" applyProtection="1">
      <alignment horizontal="right" vertical="center"/>
    </xf>
    <xf numFmtId="0" fontId="6" fillId="0" borderId="19" xfId="0" applyFont="1" applyFill="1" applyBorder="1" applyAlignment="1" applyProtection="1">
      <alignment vertical="center"/>
    </xf>
    <xf numFmtId="1" fontId="7" fillId="0" borderId="16" xfId="0" applyNumberFormat="1" applyFont="1" applyFill="1" applyBorder="1" applyAlignment="1" applyProtection="1">
      <alignment horizontal="right" vertical="center"/>
    </xf>
    <xf numFmtId="1" fontId="7" fillId="0" borderId="15" xfId="0" applyNumberFormat="1" applyFont="1" applyFill="1" applyBorder="1" applyAlignment="1" applyProtection="1">
      <alignment horizontal="right" vertical="center"/>
    </xf>
    <xf numFmtId="1" fontId="7" fillId="0" borderId="18" xfId="0" applyNumberFormat="1" applyFont="1" applyFill="1" applyBorder="1" applyAlignment="1" applyProtection="1">
      <alignment horizontal="right" vertical="center"/>
    </xf>
    <xf numFmtId="1" fontId="7" fillId="0" borderId="3" xfId="0" applyNumberFormat="1" applyFont="1" applyFill="1" applyBorder="1" applyAlignment="1" applyProtection="1">
      <alignment horizontal="right" vertical="center"/>
    </xf>
    <xf numFmtId="0" fontId="6" fillId="0" borderId="18" xfId="0" applyFont="1" applyFill="1" applyBorder="1" applyAlignment="1" applyProtection="1">
      <alignment vertical="center"/>
    </xf>
    <xf numFmtId="164" fontId="6" fillId="9" borderId="18" xfId="0" applyNumberFormat="1" applyFont="1" applyFill="1" applyBorder="1" applyAlignment="1" applyProtection="1">
      <alignment horizontal="right" vertical="center"/>
    </xf>
    <xf numFmtId="164" fontId="6" fillId="0" borderId="18" xfId="0" applyNumberFormat="1" applyFont="1" applyFill="1" applyBorder="1" applyAlignment="1" applyProtection="1">
      <alignment horizontal="right" vertical="center"/>
    </xf>
    <xf numFmtId="2" fontId="10" fillId="0" borderId="19" xfId="0" applyNumberFormat="1" applyFont="1" applyFill="1" applyBorder="1" applyAlignment="1" applyProtection="1">
      <alignment vertical="center"/>
    </xf>
    <xf numFmtId="2" fontId="5" fillId="0" borderId="19" xfId="0" applyNumberFormat="1" applyFont="1" applyFill="1" applyBorder="1" applyAlignment="1" applyProtection="1">
      <alignment horizontal="right" vertical="center"/>
    </xf>
    <xf numFmtId="0" fontId="6" fillId="5" borderId="18" xfId="0" applyFont="1" applyFill="1" applyBorder="1" applyAlignment="1" applyProtection="1">
      <alignment vertical="center"/>
      <protection locked="0"/>
    </xf>
    <xf numFmtId="0" fontId="6" fillId="9" borderId="18" xfId="0" applyFont="1" applyFill="1" applyBorder="1" applyAlignment="1" applyProtection="1">
      <alignment vertical="center"/>
    </xf>
    <xf numFmtId="2" fontId="6" fillId="9" borderId="3" xfId="0" applyNumberFormat="1" applyFont="1" applyFill="1" applyBorder="1" applyAlignment="1" applyProtection="1">
      <alignment vertical="center"/>
    </xf>
    <xf numFmtId="1" fontId="10" fillId="9" borderId="19" xfId="0" applyNumberFormat="1" applyFont="1" applyFill="1" applyBorder="1" applyAlignment="1" applyProtection="1">
      <alignment vertical="center"/>
    </xf>
    <xf numFmtId="2" fontId="6" fillId="0" borderId="3" xfId="0" applyNumberFormat="1" applyFont="1" applyFill="1" applyBorder="1" applyAlignment="1" applyProtection="1">
      <alignment vertical="center"/>
    </xf>
    <xf numFmtId="2" fontId="10" fillId="9" borderId="19" xfId="0" applyNumberFormat="1" applyFont="1" applyFill="1" applyBorder="1" applyAlignment="1" applyProtection="1">
      <alignment vertical="center"/>
    </xf>
    <xf numFmtId="2" fontId="5" fillId="0" borderId="19" xfId="0" applyNumberFormat="1" applyFont="1" applyFill="1" applyBorder="1" applyAlignment="1" applyProtection="1">
      <alignment vertical="center"/>
    </xf>
    <xf numFmtId="164" fontId="8" fillId="5" borderId="18" xfId="0" applyNumberFormat="1" applyFont="1" applyFill="1" applyBorder="1" applyAlignment="1" applyProtection="1">
      <alignment vertical="center"/>
    </xf>
    <xf numFmtId="0" fontId="6" fillId="9" borderId="18" xfId="0" applyFont="1" applyFill="1" applyBorder="1" applyAlignment="1" applyProtection="1">
      <alignment vertical="center"/>
      <protection locked="0"/>
    </xf>
    <xf numFmtId="2" fontId="8" fillId="9" borderId="3" xfId="0" applyNumberFormat="1" applyFont="1" applyFill="1" applyBorder="1" applyAlignment="1" applyProtection="1">
      <alignment vertical="center"/>
    </xf>
    <xf numFmtId="2" fontId="8" fillId="5" borderId="3" xfId="0" applyNumberFormat="1" applyFont="1" applyFill="1" applyBorder="1" applyAlignment="1" applyProtection="1">
      <alignment vertical="center"/>
    </xf>
    <xf numFmtId="0" fontId="6" fillId="5" borderId="19" xfId="0" applyFont="1" applyFill="1" applyBorder="1" applyAlignment="1" applyProtection="1">
      <alignment vertical="center"/>
    </xf>
    <xf numFmtId="2" fontId="8" fillId="0" borderId="3" xfId="0" applyNumberFormat="1" applyFont="1" applyFill="1" applyBorder="1" applyAlignment="1" applyProtection="1">
      <alignment vertical="center"/>
    </xf>
    <xf numFmtId="1" fontId="8" fillId="0" borderId="19" xfId="0" applyNumberFormat="1" applyFont="1" applyFill="1" applyBorder="1" applyAlignment="1" applyProtection="1">
      <alignment vertical="center"/>
    </xf>
    <xf numFmtId="1" fontId="10" fillId="0" borderId="19" xfId="0" applyNumberFormat="1" applyFont="1" applyFill="1" applyBorder="1" applyAlignment="1" applyProtection="1">
      <alignment vertical="center"/>
    </xf>
    <xf numFmtId="0" fontId="6" fillId="0" borderId="21" xfId="0" applyFont="1" applyFill="1" applyBorder="1" applyAlignment="1" applyProtection="1">
      <alignment vertical="center"/>
    </xf>
    <xf numFmtId="2" fontId="6" fillId="0" borderId="22" xfId="0" applyNumberFormat="1" applyFont="1" applyFill="1" applyBorder="1" applyAlignment="1" applyProtection="1">
      <alignment vertical="center"/>
    </xf>
    <xf numFmtId="1" fontId="10" fillId="9" borderId="3" xfId="0" applyNumberFormat="1" applyFont="1" applyFill="1" applyBorder="1" applyAlignment="1" applyProtection="1">
      <alignment vertical="center"/>
    </xf>
    <xf numFmtId="0" fontId="6" fillId="5" borderId="18" xfId="0" applyFont="1" applyFill="1" applyBorder="1" applyAlignment="1" applyProtection="1">
      <alignment vertical="center"/>
    </xf>
    <xf numFmtId="1" fontId="13" fillId="9" borderId="19" xfId="0" applyNumberFormat="1" applyFont="1" applyFill="1" applyBorder="1" applyAlignment="1" applyProtection="1">
      <alignment vertical="center"/>
    </xf>
    <xf numFmtId="2" fontId="6" fillId="0" borderId="3" xfId="0" applyNumberFormat="1" applyFont="1" applyFill="1" applyBorder="1" applyAlignment="1" applyProtection="1">
      <alignment vertical="center"/>
      <protection locked="0"/>
    </xf>
    <xf numFmtId="1" fontId="6" fillId="0" borderId="18" xfId="0" applyNumberFormat="1" applyFont="1" applyFill="1" applyBorder="1" applyAlignment="1" applyProtection="1">
      <alignment vertical="center"/>
      <protection locked="0"/>
    </xf>
    <xf numFmtId="1" fontId="8" fillId="0" borderId="3" xfId="0" applyNumberFormat="1" applyFont="1" applyFill="1" applyBorder="1" applyAlignment="1" applyProtection="1">
      <alignment vertical="center"/>
    </xf>
    <xf numFmtId="1" fontId="10" fillId="0" borderId="3" xfId="0" applyNumberFormat="1" applyFont="1" applyFill="1" applyBorder="1" applyAlignment="1" applyProtection="1">
      <alignment vertical="center"/>
    </xf>
    <xf numFmtId="0" fontId="6" fillId="0" borderId="23" xfId="0" applyFont="1" applyFill="1" applyBorder="1" applyAlignment="1" applyProtection="1">
      <alignment vertical="center"/>
    </xf>
    <xf numFmtId="2" fontId="3" fillId="0" borderId="1" xfId="0" applyNumberFormat="1" applyFont="1" applyFill="1" applyBorder="1" applyAlignment="1" applyProtection="1"/>
    <xf numFmtId="2" fontId="23" fillId="5" borderId="2" xfId="0" applyNumberFormat="1" applyFont="1" applyFill="1" applyBorder="1" applyAlignment="1" applyProtection="1">
      <alignment vertical="center"/>
    </xf>
    <xf numFmtId="2" fontId="3" fillId="0" borderId="2" xfId="0" applyNumberFormat="1" applyFont="1" applyFill="1" applyBorder="1" applyAlignment="1" applyProtection="1">
      <alignment vertical="center"/>
    </xf>
    <xf numFmtId="2" fontId="3" fillId="9" borderId="2" xfId="0" applyNumberFormat="1" applyFont="1" applyFill="1" applyBorder="1" applyAlignment="1" applyProtection="1">
      <alignment vertical="center"/>
    </xf>
    <xf numFmtId="2" fontId="23" fillId="0" borderId="2" xfId="0" applyNumberFormat="1" applyFont="1" applyFill="1" applyBorder="1" applyAlignment="1" applyProtection="1">
      <alignment vertical="center"/>
    </xf>
    <xf numFmtId="2" fontId="3" fillId="5" borderId="2" xfId="0" applyNumberFormat="1" applyFont="1" applyFill="1" applyBorder="1" applyAlignment="1" applyProtection="1">
      <alignment vertical="center"/>
    </xf>
    <xf numFmtId="2" fontId="11" fillId="0" borderId="2" xfId="0" applyNumberFormat="1" applyFont="1" applyFill="1" applyBorder="1" applyAlignment="1" applyProtection="1">
      <alignment vertical="center"/>
      <protection locked="0"/>
    </xf>
    <xf numFmtId="2" fontId="6" fillId="0" borderId="32" xfId="0" applyNumberFormat="1" applyFont="1" applyFill="1" applyBorder="1" applyAlignment="1" applyProtection="1">
      <alignment horizontal="center"/>
      <protection locked="0"/>
    </xf>
    <xf numFmtId="1" fontId="3" fillId="7" borderId="30" xfId="0" applyNumberFormat="1" applyFont="1" applyFill="1" applyBorder="1" applyAlignment="1" applyProtection="1">
      <alignment vertical="center"/>
      <protection locked="0"/>
    </xf>
    <xf numFmtId="2" fontId="15" fillId="0" borderId="31" xfId="0" applyNumberFormat="1" applyFont="1" applyFill="1" applyBorder="1" applyAlignment="1" applyProtection="1">
      <alignment vertical="center"/>
    </xf>
    <xf numFmtId="2" fontId="3" fillId="0" borderId="31" xfId="0" applyNumberFormat="1" applyFont="1" applyFill="1" applyBorder="1" applyAlignment="1" applyProtection="1">
      <alignment vertical="center"/>
    </xf>
    <xf numFmtId="1" fontId="3" fillId="0" borderId="30" xfId="0" applyNumberFormat="1" applyFont="1" applyFill="1" applyBorder="1" applyAlignment="1" applyProtection="1">
      <alignment vertical="center"/>
    </xf>
    <xf numFmtId="2" fontId="6" fillId="9" borderId="33" xfId="0" applyNumberFormat="1" applyFont="1" applyFill="1" applyBorder="1" applyAlignment="1" applyProtection="1">
      <alignment horizontal="right" vertical="center"/>
    </xf>
    <xf numFmtId="2" fontId="6" fillId="0" borderId="33" xfId="0" applyNumberFormat="1" applyFont="1" applyFill="1" applyBorder="1" applyAlignment="1" applyProtection="1">
      <alignment horizontal="right" vertical="center"/>
    </xf>
    <xf numFmtId="1" fontId="3" fillId="0" borderId="2" xfId="0" applyNumberFormat="1" applyFont="1" applyFill="1" applyBorder="1" applyAlignment="1" applyProtection="1">
      <alignment vertical="center"/>
    </xf>
    <xf numFmtId="2" fontId="3" fillId="5" borderId="31" xfId="0" applyNumberFormat="1" applyFont="1" applyFill="1" applyBorder="1" applyAlignment="1" applyProtection="1">
      <alignment vertical="center"/>
    </xf>
    <xf numFmtId="1" fontId="3" fillId="5" borderId="2" xfId="0" applyNumberFormat="1" applyFont="1" applyFill="1" applyBorder="1" applyAlignment="1" applyProtection="1">
      <alignment vertical="center"/>
    </xf>
    <xf numFmtId="2" fontId="11" fillId="0" borderId="2" xfId="0" applyNumberFormat="1" applyFont="1" applyFill="1" applyBorder="1" applyAlignment="1" applyProtection="1">
      <alignment vertical="center"/>
    </xf>
    <xf numFmtId="1" fontId="3" fillId="5" borderId="30" xfId="0" applyNumberFormat="1" applyFont="1" applyFill="1" applyBorder="1" applyAlignment="1" applyProtection="1">
      <alignment vertical="center"/>
      <protection locked="0"/>
    </xf>
    <xf numFmtId="1" fontId="3" fillId="9" borderId="2" xfId="0" applyNumberFormat="1" applyFont="1" applyFill="1" applyBorder="1" applyAlignment="1" applyProtection="1">
      <alignment vertical="center"/>
    </xf>
    <xf numFmtId="2" fontId="6" fillId="5" borderId="33" xfId="0" applyNumberFormat="1" applyFont="1" applyFill="1" applyBorder="1" applyAlignment="1" applyProtection="1">
      <alignment horizontal="right" vertical="center"/>
    </xf>
    <xf numFmtId="1" fontId="3" fillId="0" borderId="0" xfId="0" applyNumberFormat="1" applyFont="1" applyFill="1" applyAlignment="1" applyProtection="1">
      <alignment horizontal="left" vertical="center"/>
      <protection locked="0"/>
    </xf>
    <xf numFmtId="0" fontId="3" fillId="0" borderId="0" xfId="0" applyFont="1" applyFill="1" applyProtection="1">
      <protection locked="0"/>
    </xf>
    <xf numFmtId="0" fontId="4" fillId="5" borderId="0" xfId="0" applyFont="1" applyFill="1" applyBorder="1" applyAlignment="1" applyProtection="1">
      <alignment vertical="center" wrapText="1"/>
      <protection locked="0"/>
    </xf>
    <xf numFmtId="0" fontId="6" fillId="0" borderId="0" xfId="0" applyFont="1" applyFill="1" applyAlignment="1" applyProtection="1">
      <alignment horizontal="center" vertical="center"/>
      <protection locked="0"/>
    </xf>
    <xf numFmtId="164" fontId="3" fillId="0" borderId="5" xfId="0" applyNumberFormat="1" applyFont="1" applyFill="1" applyBorder="1" applyAlignment="1" applyProtection="1">
      <alignment vertical="center"/>
      <protection locked="0"/>
    </xf>
    <xf numFmtId="0" fontId="4" fillId="0" borderId="12" xfId="0" applyFont="1" applyFill="1" applyBorder="1" applyAlignment="1" applyProtection="1">
      <alignment horizontal="center" vertical="center"/>
      <protection locked="0"/>
    </xf>
    <xf numFmtId="0" fontId="3" fillId="0" borderId="11" xfId="0" applyFont="1" applyFill="1" applyBorder="1" applyAlignment="1" applyProtection="1">
      <alignment vertical="center"/>
      <protection locked="0"/>
    </xf>
    <xf numFmtId="0" fontId="3" fillId="0" borderId="0" xfId="0" applyFont="1" applyFill="1" applyBorder="1" applyAlignment="1" applyProtection="1">
      <alignment vertical="center"/>
      <protection locked="0"/>
    </xf>
    <xf numFmtId="164" fontId="3" fillId="0" borderId="11" xfId="0" applyNumberFormat="1" applyFont="1" applyFill="1" applyBorder="1" applyAlignment="1" applyProtection="1">
      <alignment vertical="center"/>
      <protection locked="0"/>
    </xf>
    <xf numFmtId="0" fontId="3" fillId="0" borderId="13" xfId="0" applyFont="1" applyFill="1" applyBorder="1" applyAlignment="1" applyProtection="1">
      <alignment vertical="center"/>
      <protection locked="0"/>
    </xf>
    <xf numFmtId="0" fontId="3" fillId="0" borderId="5" xfId="0" applyFont="1" applyFill="1" applyBorder="1" applyAlignment="1" applyProtection="1">
      <alignment vertical="center"/>
      <protection locked="0"/>
    </xf>
    <xf numFmtId="0" fontId="6" fillId="0" borderId="0" xfId="0" applyFont="1" applyFill="1" applyBorder="1" applyAlignment="1" applyProtection="1">
      <alignment horizontal="center" vertical="center"/>
      <protection locked="0"/>
    </xf>
    <xf numFmtId="164" fontId="3" fillId="0" borderId="5" xfId="0" applyNumberFormat="1" applyFont="1" applyFill="1" applyBorder="1" applyAlignment="1" applyProtection="1">
      <alignment horizontal="right" vertical="center"/>
      <protection locked="0"/>
    </xf>
    <xf numFmtId="0" fontId="3" fillId="0" borderId="11" xfId="0" applyFont="1" applyFill="1" applyBorder="1" applyAlignment="1" applyProtection="1">
      <alignment horizontal="right" vertical="center"/>
      <protection locked="0"/>
    </xf>
    <xf numFmtId="0" fontId="6" fillId="0" borderId="0" xfId="0" applyFont="1" applyFill="1" applyBorder="1" applyAlignment="1" applyProtection="1">
      <alignment vertical="center"/>
      <protection locked="0"/>
    </xf>
    <xf numFmtId="164" fontId="6" fillId="0" borderId="5" xfId="0" applyNumberFormat="1" applyFont="1" applyFill="1" applyBorder="1" applyAlignment="1" applyProtection="1">
      <alignment horizontal="right" vertical="center"/>
      <protection locked="0"/>
    </xf>
    <xf numFmtId="0" fontId="4" fillId="0" borderId="12" xfId="0" applyFont="1" applyFill="1" applyBorder="1" applyAlignment="1" applyProtection="1">
      <alignment horizontal="left" vertical="center"/>
      <protection locked="0"/>
    </xf>
    <xf numFmtId="0" fontId="6" fillId="0" borderId="11" xfId="0" applyFont="1" applyFill="1" applyBorder="1" applyAlignment="1" applyProtection="1">
      <alignment horizontal="left" vertical="center"/>
      <protection locked="0"/>
    </xf>
    <xf numFmtId="0" fontId="3" fillId="0" borderId="12" xfId="0" applyFont="1" applyFill="1" applyBorder="1" applyAlignment="1" applyProtection="1">
      <alignment horizontal="center" vertical="center"/>
    </xf>
    <xf numFmtId="0" fontId="6" fillId="0" borderId="11" xfId="0" applyFont="1" applyFill="1" applyBorder="1" applyAlignment="1" applyProtection="1">
      <alignment horizontal="left" vertical="center"/>
    </xf>
    <xf numFmtId="0" fontId="3" fillId="5" borderId="10" xfId="0" applyNumberFormat="1" applyFont="1" applyFill="1" applyBorder="1" applyAlignment="1" applyProtection="1">
      <alignment horizontal="right"/>
    </xf>
    <xf numFmtId="0" fontId="3" fillId="0" borderId="34" xfId="0" applyNumberFormat="1" applyFont="1" applyFill="1" applyBorder="1" applyAlignment="1" applyProtection="1">
      <alignment horizontal="right"/>
    </xf>
    <xf numFmtId="0" fontId="3" fillId="0" borderId="9" xfId="0" applyNumberFormat="1" applyFont="1" applyFill="1" applyBorder="1" applyAlignment="1" applyProtection="1">
      <alignment horizontal="right"/>
    </xf>
    <xf numFmtId="164" fontId="3" fillId="5" borderId="10" xfId="0" applyNumberFormat="1" applyFont="1" applyFill="1" applyBorder="1" applyAlignment="1" applyProtection="1">
      <alignment horizontal="right"/>
    </xf>
    <xf numFmtId="0" fontId="6" fillId="5" borderId="10" xfId="0" applyNumberFormat="1" applyFont="1" applyFill="1" applyBorder="1" applyAlignment="1" applyProtection="1">
      <alignment horizontal="right"/>
    </xf>
    <xf numFmtId="0" fontId="6" fillId="0" borderId="34" xfId="0" applyNumberFormat="1" applyFont="1" applyFill="1" applyBorder="1" applyAlignment="1" applyProtection="1">
      <alignment horizontal="right"/>
    </xf>
    <xf numFmtId="0" fontId="6" fillId="0" borderId="9" xfId="0" applyNumberFormat="1" applyFont="1" applyFill="1" applyBorder="1" applyAlignment="1" applyProtection="1">
      <alignment horizontal="right"/>
    </xf>
    <xf numFmtId="0" fontId="3" fillId="0" borderId="36" xfId="0" applyNumberFormat="1" applyFont="1" applyFill="1" applyBorder="1" applyAlignment="1" applyProtection="1">
      <alignment horizontal="right" wrapText="1"/>
    </xf>
    <xf numFmtId="0" fontId="3" fillId="0" borderId="35" xfId="0" applyNumberFormat="1" applyFont="1" applyFill="1" applyBorder="1" applyAlignment="1" applyProtection="1">
      <alignment horizontal="right"/>
      <protection locked="0"/>
    </xf>
    <xf numFmtId="1" fontId="8" fillId="7" borderId="19" xfId="0" applyNumberFormat="1" applyFont="1" applyFill="1" applyBorder="1" applyAlignment="1" applyProtection="1">
      <alignment vertical="center"/>
    </xf>
    <xf numFmtId="0" fontId="4" fillId="5" borderId="0" xfId="0" applyFont="1" applyFill="1" applyBorder="1" applyAlignment="1" applyProtection="1"/>
    <xf numFmtId="0" fontId="4" fillId="8" borderId="0" xfId="0" applyFont="1" applyFill="1" applyAlignment="1" applyProtection="1">
      <protection locked="0"/>
    </xf>
    <xf numFmtId="2" fontId="3" fillId="8" borderId="0" xfId="0" applyNumberFormat="1" applyFont="1" applyFill="1" applyBorder="1" applyAlignment="1" applyProtection="1">
      <protection locked="0"/>
    </xf>
    <xf numFmtId="2" fontId="3" fillId="6" borderId="0" xfId="0" applyNumberFormat="1" applyFont="1" applyFill="1" applyBorder="1" applyAlignment="1" applyProtection="1">
      <protection locked="0"/>
    </xf>
    <xf numFmtId="1" fontId="3" fillId="5" borderId="0" xfId="0" applyNumberFormat="1" applyFont="1" applyFill="1" applyBorder="1" applyAlignment="1" applyProtection="1"/>
    <xf numFmtId="0" fontId="5" fillId="5" borderId="0" xfId="0" applyFont="1" applyFill="1" applyAlignment="1" applyProtection="1">
      <alignment horizontal="right" indent="1"/>
      <protection locked="0"/>
    </xf>
    <xf numFmtId="1" fontId="3" fillId="10" borderId="0" xfId="0" applyNumberFormat="1" applyFont="1" applyFill="1" applyBorder="1" applyAlignment="1" applyProtection="1"/>
    <xf numFmtId="0" fontId="3" fillId="10" borderId="0" xfId="0" applyNumberFormat="1" applyFont="1" applyFill="1" applyBorder="1" applyAlignment="1" applyProtection="1">
      <alignment vertical="center"/>
    </xf>
    <xf numFmtId="0" fontId="4" fillId="10" borderId="0" xfId="0" applyFont="1" applyFill="1" applyAlignment="1" applyProtection="1"/>
    <xf numFmtId="0" fontId="25" fillId="5" borderId="0" xfId="0" applyFont="1" applyFill="1"/>
    <xf numFmtId="0" fontId="25" fillId="5" borderId="11" xfId="0" applyFont="1" applyFill="1" applyBorder="1" applyAlignment="1">
      <alignment wrapText="1"/>
    </xf>
    <xf numFmtId="0" fontId="25" fillId="5" borderId="9" xfId="0" applyFont="1" applyFill="1" applyBorder="1" applyAlignment="1">
      <alignment wrapText="1"/>
    </xf>
    <xf numFmtId="164" fontId="26" fillId="5" borderId="9" xfId="0" applyNumberFormat="1" applyFont="1" applyFill="1" applyBorder="1" applyAlignment="1">
      <alignment horizontal="right" vertical="center"/>
    </xf>
    <xf numFmtId="1" fontId="25" fillId="5" borderId="27" xfId="0" applyNumberFormat="1" applyFont="1" applyFill="1" applyBorder="1" applyAlignment="1">
      <alignment horizontal="right" vertical="center"/>
    </xf>
    <xf numFmtId="0" fontId="25" fillId="5" borderId="27" xfId="0" applyFont="1" applyFill="1" applyBorder="1" applyAlignment="1">
      <alignment horizontal="right" vertical="center"/>
    </xf>
    <xf numFmtId="0" fontId="25" fillId="5" borderId="27" xfId="0" applyFont="1" applyFill="1" applyBorder="1" applyAlignment="1">
      <alignment horizontal="right" vertical="center" indent="2"/>
    </xf>
    <xf numFmtId="164" fontId="25" fillId="5" borderId="27" xfId="0" applyNumberFormat="1" applyFont="1" applyFill="1" applyBorder="1" applyAlignment="1">
      <alignment horizontal="right" vertical="center"/>
    </xf>
    <xf numFmtId="0" fontId="27" fillId="5" borderId="0" xfId="0" applyFont="1" applyFill="1" applyAlignment="1">
      <alignment horizontal="right"/>
    </xf>
    <xf numFmtId="0" fontId="28" fillId="5" borderId="0" xfId="0" applyFont="1" applyFill="1" applyAlignment="1">
      <alignment horizontal="right"/>
    </xf>
    <xf numFmtId="0" fontId="27" fillId="5" borderId="0" xfId="0" applyFont="1" applyFill="1"/>
    <xf numFmtId="0" fontId="28" fillId="5" borderId="0" xfId="0" applyFont="1" applyFill="1"/>
    <xf numFmtId="0" fontId="28" fillId="5" borderId="12" xfId="0" applyFont="1" applyFill="1" applyBorder="1" applyAlignment="1">
      <alignment horizontal="right"/>
    </xf>
    <xf numFmtId="0" fontId="28" fillId="5" borderId="11" xfId="0" applyFont="1" applyFill="1" applyBorder="1" applyAlignment="1">
      <alignment horizontal="right" wrapText="1"/>
    </xf>
    <xf numFmtId="0" fontId="28" fillId="5" borderId="5" xfId="0" applyFont="1" applyFill="1" applyBorder="1" applyAlignment="1">
      <alignment horizontal="right"/>
    </xf>
    <xf numFmtId="0" fontId="27" fillId="5" borderId="0" xfId="0" applyFont="1" applyFill="1" applyBorder="1" applyAlignment="1">
      <alignment horizontal="center"/>
    </xf>
    <xf numFmtId="0" fontId="28" fillId="5" borderId="7" xfId="0" applyFont="1" applyFill="1" applyBorder="1" applyAlignment="1">
      <alignment horizontal="center" wrapText="1"/>
    </xf>
    <xf numFmtId="0" fontId="27" fillId="5" borderId="6" xfId="0" applyFont="1" applyFill="1" applyBorder="1" applyAlignment="1">
      <alignment horizontal="center"/>
    </xf>
    <xf numFmtId="1" fontId="27" fillId="5" borderId="26" xfId="0" applyNumberFormat="1" applyFont="1" applyFill="1" applyBorder="1" applyAlignment="1">
      <alignment vertical="center"/>
    </xf>
    <xf numFmtId="164" fontId="28" fillId="5" borderId="27" xfId="0" applyNumberFormat="1" applyFont="1" applyFill="1" applyBorder="1" applyAlignment="1">
      <alignment vertical="center"/>
    </xf>
    <xf numFmtId="1" fontId="28" fillId="5" borderId="27" xfId="0" applyNumberFormat="1" applyFont="1" applyFill="1" applyBorder="1" applyAlignment="1">
      <alignment vertical="center"/>
    </xf>
    <xf numFmtId="165" fontId="27" fillId="5" borderId="26" xfId="0" applyNumberFormat="1" applyFont="1" applyFill="1" applyBorder="1" applyAlignment="1">
      <alignment vertical="center"/>
    </xf>
    <xf numFmtId="165" fontId="28" fillId="5" borderId="27" xfId="0" applyNumberFormat="1" applyFont="1" applyFill="1" applyBorder="1" applyAlignment="1">
      <alignment vertical="center"/>
    </xf>
    <xf numFmtId="0" fontId="27" fillId="5" borderId="26" xfId="0" applyFont="1" applyFill="1" applyBorder="1"/>
    <xf numFmtId="0" fontId="28" fillId="5" borderId="27" xfId="0" applyFont="1" applyFill="1" applyBorder="1"/>
    <xf numFmtId="0" fontId="27" fillId="5" borderId="5" xfId="0" applyFont="1" applyFill="1" applyBorder="1" applyAlignment="1">
      <alignment horizontal="right"/>
    </xf>
    <xf numFmtId="0" fontId="28" fillId="5" borderId="27" xfId="0" applyFont="1" applyFill="1" applyBorder="1" applyAlignment="1">
      <alignment vertical="center"/>
    </xf>
    <xf numFmtId="0" fontId="4" fillId="11" borderId="0" xfId="0" applyFont="1" applyFill="1" applyAlignment="1" applyProtection="1">
      <protection locked="0"/>
    </xf>
    <xf numFmtId="2" fontId="23" fillId="11" borderId="0" xfId="0" applyNumberFormat="1" applyFont="1" applyFill="1" applyBorder="1" applyAlignment="1" applyProtection="1"/>
    <xf numFmtId="2" fontId="3" fillId="11" borderId="2" xfId="0" applyNumberFormat="1" applyFont="1" applyFill="1" applyBorder="1" applyAlignment="1" applyProtection="1">
      <alignment vertical="center"/>
      <protection locked="0"/>
    </xf>
    <xf numFmtId="2" fontId="24" fillId="11" borderId="2" xfId="0" applyNumberFormat="1" applyFont="1" applyFill="1" applyBorder="1" applyAlignment="1" applyProtection="1">
      <alignment vertical="center"/>
      <protection locked="0"/>
    </xf>
    <xf numFmtId="1" fontId="7" fillId="5" borderId="3" xfId="0" applyNumberFormat="1" applyFont="1" applyFill="1" applyBorder="1" applyAlignment="1" applyProtection="1">
      <alignment vertical="center"/>
    </xf>
    <xf numFmtId="1" fontId="7" fillId="5" borderId="19" xfId="0" applyNumberFormat="1" applyFont="1" applyFill="1" applyBorder="1" applyAlignment="1" applyProtection="1">
      <alignment vertical="center"/>
    </xf>
    <xf numFmtId="2" fontId="4" fillId="5" borderId="0" xfId="0" applyNumberFormat="1" applyFont="1" applyFill="1" applyBorder="1" applyAlignment="1" applyProtection="1">
      <alignment horizontal="right" vertical="center"/>
    </xf>
    <xf numFmtId="164" fontId="3" fillId="5" borderId="18" xfId="0" applyNumberFormat="1" applyFont="1" applyFill="1" applyBorder="1" applyAlignment="1" applyProtection="1">
      <alignment vertical="center"/>
    </xf>
    <xf numFmtId="0" fontId="3" fillId="5" borderId="18" xfId="0" applyFont="1" applyFill="1" applyBorder="1" applyAlignment="1" applyProtection="1">
      <alignment vertical="center"/>
    </xf>
    <xf numFmtId="0" fontId="3" fillId="5" borderId="18" xfId="0" applyFont="1" applyFill="1" applyBorder="1" applyAlignment="1" applyProtection="1">
      <alignment horizontal="right" vertical="center"/>
    </xf>
    <xf numFmtId="2" fontId="7" fillId="5" borderId="19" xfId="0" applyNumberFormat="1" applyFont="1" applyFill="1" applyBorder="1" applyAlignment="1" applyProtection="1">
      <alignment vertical="center"/>
    </xf>
    <xf numFmtId="1" fontId="3" fillId="5" borderId="3" xfId="0" applyNumberFormat="1" applyFont="1" applyFill="1" applyBorder="1" applyAlignment="1" applyProtection="1">
      <alignment vertical="center"/>
    </xf>
    <xf numFmtId="1" fontId="3" fillId="5" borderId="19" xfId="0" applyNumberFormat="1" applyFont="1" applyFill="1" applyBorder="1" applyAlignment="1" applyProtection="1">
      <alignment vertical="center"/>
    </xf>
    <xf numFmtId="2" fontId="3" fillId="5" borderId="0" xfId="0" applyNumberFormat="1" applyFont="1" applyFill="1" applyBorder="1" applyAlignment="1" applyProtection="1">
      <alignment horizontal="right" vertical="center"/>
    </xf>
    <xf numFmtId="2" fontId="3" fillId="5" borderId="3" xfId="0" applyNumberFormat="1" applyFont="1" applyFill="1" applyBorder="1" applyAlignment="1" applyProtection="1">
      <alignment horizontal="right" vertical="center"/>
    </xf>
    <xf numFmtId="2" fontId="6" fillId="5" borderId="3" xfId="0" applyNumberFormat="1" applyFont="1" applyFill="1" applyBorder="1" applyAlignment="1" applyProtection="1">
      <alignment vertical="center"/>
    </xf>
    <xf numFmtId="0" fontId="8" fillId="5" borderId="3" xfId="0" applyFont="1" applyFill="1" applyBorder="1" applyAlignment="1" applyProtection="1">
      <alignment vertical="center"/>
    </xf>
    <xf numFmtId="1" fontId="8" fillId="5" borderId="19" xfId="0" applyNumberFormat="1" applyFont="1" applyFill="1" applyBorder="1" applyAlignment="1" applyProtection="1">
      <alignment vertical="center"/>
    </xf>
    <xf numFmtId="1" fontId="8" fillId="5" borderId="3" xfId="0" applyNumberFormat="1" applyFont="1" applyFill="1" applyBorder="1" applyAlignment="1" applyProtection="1">
      <alignment vertical="center"/>
    </xf>
    <xf numFmtId="1" fontId="9" fillId="5" borderId="19" xfId="0" applyNumberFormat="1" applyFont="1" applyFill="1" applyBorder="1" applyAlignment="1" applyProtection="1">
      <alignment vertical="center"/>
    </xf>
    <xf numFmtId="1" fontId="9" fillId="5" borderId="3" xfId="0" applyNumberFormat="1" applyFont="1" applyFill="1" applyBorder="1" applyAlignment="1" applyProtection="1">
      <alignment vertical="center"/>
    </xf>
    <xf numFmtId="1" fontId="10" fillId="5" borderId="3" xfId="0" applyNumberFormat="1" applyFont="1" applyFill="1" applyBorder="1" applyAlignment="1" applyProtection="1">
      <alignment vertical="center"/>
    </xf>
    <xf numFmtId="1" fontId="10" fillId="5" borderId="19" xfId="0" applyNumberFormat="1" applyFont="1" applyFill="1" applyBorder="1" applyAlignment="1" applyProtection="1">
      <alignment vertical="center"/>
    </xf>
    <xf numFmtId="0" fontId="6" fillId="0" borderId="2" xfId="0" applyFont="1" applyBorder="1" applyAlignment="1" applyProtection="1">
      <alignment vertical="center"/>
      <protection locked="0"/>
    </xf>
    <xf numFmtId="1" fontId="5" fillId="5" borderId="2" xfId="0" applyNumberFormat="1" applyFont="1" applyFill="1" applyBorder="1" applyAlignment="1">
      <alignment vertical="center"/>
    </xf>
    <xf numFmtId="0" fontId="3" fillId="5" borderId="15" xfId="0" applyFont="1" applyFill="1" applyBorder="1" applyAlignment="1" applyProtection="1">
      <alignment vertical="center" wrapText="1"/>
    </xf>
    <xf numFmtId="0" fontId="5" fillId="0" borderId="0" xfId="0" applyFont="1" applyFill="1" applyBorder="1" applyProtection="1">
      <protection locked="0"/>
    </xf>
    <xf numFmtId="0" fontId="6" fillId="0" borderId="0" xfId="0" applyFont="1" applyFill="1" applyBorder="1" applyAlignment="1" applyProtection="1">
      <alignment horizontal="right"/>
      <protection locked="0"/>
    </xf>
    <xf numFmtId="0" fontId="6" fillId="0" borderId="0" xfId="0" applyFont="1" applyFill="1" applyBorder="1" applyProtection="1">
      <protection locked="0"/>
    </xf>
    <xf numFmtId="2" fontId="3" fillId="9" borderId="3" xfId="0" applyNumberFormat="1" applyFont="1" applyFill="1" applyBorder="1" applyAlignment="1" applyProtection="1">
      <alignment vertical="center"/>
      <protection locked="0"/>
    </xf>
    <xf numFmtId="1" fontId="27" fillId="5" borderId="25" xfId="0" applyNumberFormat="1" applyFont="1" applyFill="1" applyBorder="1" applyAlignment="1"/>
    <xf numFmtId="165" fontId="27" fillId="5" borderId="25" xfId="0" applyNumberFormat="1" applyFont="1" applyFill="1" applyBorder="1"/>
    <xf numFmtId="0" fontId="27" fillId="5" borderId="25" xfId="0" applyFont="1" applyFill="1" applyBorder="1"/>
    <xf numFmtId="0" fontId="27" fillId="5" borderId="28" xfId="0" applyFont="1" applyFill="1" applyBorder="1" applyAlignment="1">
      <alignment horizontal="center"/>
    </xf>
    <xf numFmtId="0" fontId="27" fillId="5" borderId="13" xfId="0" applyFont="1" applyFill="1" applyBorder="1" applyAlignment="1">
      <alignment horizontal="center"/>
    </xf>
    <xf numFmtId="1" fontId="3" fillId="9" borderId="19" xfId="0" applyNumberFormat="1" applyFont="1" applyFill="1" applyBorder="1" applyAlignment="1" applyProtection="1">
      <alignment vertical="center"/>
    </xf>
    <xf numFmtId="1" fontId="13" fillId="5" borderId="19" xfId="0" applyNumberFormat="1" applyFont="1" applyFill="1" applyBorder="1" applyAlignment="1" applyProtection="1">
      <alignment vertical="center"/>
    </xf>
    <xf numFmtId="2" fontId="23" fillId="11" borderId="30" xfId="0" applyNumberFormat="1" applyFont="1" applyFill="1" applyBorder="1" applyAlignment="1" applyProtection="1">
      <alignment vertical="center"/>
    </xf>
    <xf numFmtId="2" fontId="23" fillId="11" borderId="2" xfId="0" applyNumberFormat="1" applyFont="1" applyFill="1" applyBorder="1" applyAlignment="1" applyProtection="1">
      <alignment vertical="center"/>
    </xf>
    <xf numFmtId="2" fontId="23" fillId="11" borderId="2" xfId="0" applyNumberFormat="1" applyFont="1" applyFill="1" applyBorder="1" applyAlignment="1" applyProtection="1">
      <alignment vertical="center"/>
      <protection locked="0"/>
    </xf>
    <xf numFmtId="0" fontId="3" fillId="9" borderId="3" xfId="0" applyFont="1" applyFill="1" applyBorder="1" applyAlignment="1" applyProtection="1">
      <alignment vertical="center" wrapText="1"/>
    </xf>
    <xf numFmtId="2" fontId="23" fillId="9" borderId="2" xfId="0" applyNumberFormat="1" applyFont="1" applyFill="1" applyBorder="1" applyAlignment="1" applyProtection="1">
      <alignment vertical="center"/>
    </xf>
    <xf numFmtId="164" fontId="14" fillId="9" borderId="18" xfId="0" applyNumberFormat="1" applyFont="1" applyFill="1" applyBorder="1" applyAlignment="1" applyProtection="1">
      <alignment vertical="center"/>
    </xf>
    <xf numFmtId="164" fontId="13" fillId="9" borderId="19" xfId="0" applyNumberFormat="1" applyFont="1" applyFill="1" applyBorder="1" applyAlignment="1" applyProtection="1">
      <alignment vertical="center"/>
    </xf>
    <xf numFmtId="2" fontId="13" fillId="9" borderId="19" xfId="0" applyNumberFormat="1" applyFont="1" applyFill="1" applyBorder="1" applyAlignment="1" applyProtection="1">
      <alignment vertical="center"/>
    </xf>
    <xf numFmtId="0" fontId="7" fillId="9" borderId="3" xfId="0" applyFont="1" applyFill="1" applyBorder="1" applyAlignment="1" applyProtection="1">
      <alignment vertical="center"/>
    </xf>
    <xf numFmtId="1" fontId="15" fillId="5" borderId="3" xfId="0" applyNumberFormat="1" applyFont="1" applyFill="1" applyBorder="1" applyAlignment="1" applyProtection="1">
      <alignment vertical="center"/>
    </xf>
    <xf numFmtId="1" fontId="15" fillId="5" borderId="19" xfId="0" applyNumberFormat="1" applyFont="1" applyFill="1" applyBorder="1" applyAlignment="1" applyProtection="1">
      <alignment vertical="center"/>
    </xf>
  </cellXfs>
  <cellStyles count="2">
    <cellStyle name="Standard" xfId="0" builtinId="0"/>
    <cellStyle name="Standard 2" xfId="1"/>
  </cellStyles>
  <dxfs count="0"/>
  <tableStyles count="0" defaultTableStyle="TableStyleMedium9" defaultPivotStyle="PivotStyleLight16"/>
  <colors>
    <mruColors>
      <color rgb="FF800000"/>
      <color rgb="FFCCFFFF"/>
      <color rgb="FFFFFF99"/>
      <color rgb="FFFFCC99"/>
      <color rgb="FFCCFFCC"/>
      <color rgb="FFFF99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43"/>
  <sheetViews>
    <sheetView showZeros="0" tabSelected="1" view="pageLayout" zoomScaleNormal="95" workbookViewId="0">
      <pane ySplit="4080" activePane="bottomLeft"/>
      <selection activeCell="C3" sqref="C3"/>
      <selection pane="bottomLeft" activeCell="C17" sqref="C17"/>
    </sheetView>
  </sheetViews>
  <sheetFormatPr baseColWidth="10" defaultRowHeight="13.8" x14ac:dyDescent="0.3"/>
  <cols>
    <col min="1" max="1" width="26.88671875" style="183" customWidth="1"/>
    <col min="2" max="2" width="1.6640625" style="91" customWidth="1"/>
    <col min="3" max="3" width="7.77734375" style="92" customWidth="1"/>
    <col min="4" max="4" width="0.88671875" style="93" customWidth="1"/>
    <col min="5" max="5" width="7.77734375" style="92" customWidth="1"/>
    <col min="6" max="6" width="0.88671875" style="93" customWidth="1"/>
    <col min="7" max="7" width="7.77734375" style="92" customWidth="1"/>
    <col min="8" max="8" width="0.88671875" style="91" customWidth="1"/>
    <col min="9" max="9" width="7.77734375" style="94" customWidth="1"/>
    <col min="10" max="10" width="0.88671875" style="91" customWidth="1"/>
    <col min="11" max="11" width="7.77734375" style="94" customWidth="1"/>
    <col min="12" max="12" width="0.88671875" style="91" customWidth="1"/>
    <col min="13" max="13" width="7.77734375" style="94" customWidth="1"/>
    <col min="14" max="14" width="0.88671875" style="91" customWidth="1"/>
    <col min="15" max="15" width="7.77734375" style="94" customWidth="1"/>
    <col min="16" max="16" width="0.88671875" style="91" customWidth="1"/>
    <col min="17" max="17" width="7.77734375" style="94" customWidth="1"/>
    <col min="18" max="18" width="0.88671875" style="91" customWidth="1"/>
    <col min="19" max="19" width="7.77734375" style="68" customWidth="1"/>
    <col min="20" max="20" width="0.88671875" style="71" customWidth="1"/>
    <col min="21" max="21" width="0.88671875" style="91" customWidth="1"/>
    <col min="22" max="22" width="7.77734375" style="95" customWidth="1"/>
    <col min="23" max="23" width="5.109375" style="91" customWidth="1"/>
    <col min="24" max="24" width="0.5546875" style="91" customWidth="1"/>
    <col min="25" max="25" width="2.77734375" style="94" customWidth="1"/>
    <col min="26" max="26" width="4.109375" style="94" customWidth="1"/>
    <col min="27" max="16384" width="11.5546875" style="94"/>
  </cols>
  <sheetData>
    <row r="1" spans="1:26" x14ac:dyDescent="0.3">
      <c r="A1" s="90"/>
    </row>
    <row r="2" spans="1:26" ht="23.4" customHeight="1" x14ac:dyDescent="0.3">
      <c r="A2" s="96"/>
      <c r="C2" s="97" t="s">
        <v>91</v>
      </c>
      <c r="E2" s="97" t="s">
        <v>99</v>
      </c>
      <c r="G2" s="97" t="s">
        <v>92</v>
      </c>
      <c r="I2" s="97" t="s">
        <v>93</v>
      </c>
      <c r="K2" s="97" t="s">
        <v>94</v>
      </c>
      <c r="M2" s="97" t="s">
        <v>95</v>
      </c>
      <c r="O2" s="98" t="s">
        <v>96</v>
      </c>
      <c r="Q2" s="97" t="s">
        <v>97</v>
      </c>
      <c r="S2" s="99" t="s">
        <v>98</v>
      </c>
      <c r="V2" s="452" t="s">
        <v>7</v>
      </c>
      <c r="Y2" s="101"/>
    </row>
    <row r="3" spans="1:26" ht="22.05" customHeight="1" x14ac:dyDescent="0.3">
      <c r="A3" s="102" t="s">
        <v>0</v>
      </c>
      <c r="C3" s="299"/>
      <c r="D3" s="103"/>
      <c r="E3" s="299"/>
      <c r="F3" s="104"/>
      <c r="G3" s="299"/>
      <c r="H3" s="105"/>
      <c r="I3" s="299"/>
      <c r="J3" s="105"/>
      <c r="K3" s="299"/>
      <c r="L3" s="105"/>
      <c r="M3" s="299"/>
      <c r="N3" s="105"/>
      <c r="O3" s="299"/>
      <c r="P3" s="105"/>
      <c r="Q3" s="299"/>
      <c r="R3" s="105"/>
      <c r="S3" s="299"/>
      <c r="T3" s="106"/>
      <c r="V3" s="153"/>
    </row>
    <row r="4" spans="1:26" ht="5.4" customHeight="1" x14ac:dyDescent="0.3">
      <c r="A4" s="96"/>
      <c r="C4" s="107"/>
    </row>
    <row r="5" spans="1:26" ht="12.6" customHeight="1" x14ac:dyDescent="0.3">
      <c r="A5" s="96"/>
      <c r="C5" s="101"/>
      <c r="E5" s="101"/>
      <c r="G5" s="101"/>
      <c r="I5" s="101"/>
      <c r="K5" s="101"/>
      <c r="M5" s="101"/>
      <c r="O5" s="108"/>
      <c r="Q5" s="101"/>
      <c r="S5" s="109"/>
      <c r="V5" s="100"/>
      <c r="Y5" s="110"/>
    </row>
    <row r="6" spans="1:26" ht="22.65" customHeight="1" x14ac:dyDescent="0.3">
      <c r="A6" s="102" t="s">
        <v>1</v>
      </c>
      <c r="B6" s="111"/>
      <c r="C6" s="112"/>
      <c r="D6" s="113"/>
      <c r="E6" s="112"/>
      <c r="F6" s="114"/>
      <c r="G6" s="112"/>
      <c r="H6" s="115"/>
      <c r="I6" s="112"/>
      <c r="J6" s="115"/>
      <c r="K6" s="112"/>
      <c r="L6" s="115"/>
      <c r="M6" s="112"/>
      <c r="N6" s="115"/>
      <c r="O6" s="112"/>
      <c r="P6" s="115"/>
      <c r="Q6" s="112"/>
      <c r="R6" s="115"/>
      <c r="S6" s="112"/>
      <c r="U6" s="116"/>
      <c r="V6" s="117">
        <f>SUM(C6:U6)</f>
        <v>0</v>
      </c>
      <c r="W6" s="118"/>
      <c r="Y6" s="119"/>
    </row>
    <row r="7" spans="1:26" s="130" customFormat="1" ht="22.65" customHeight="1" x14ac:dyDescent="0.3">
      <c r="A7" s="120" t="s">
        <v>2</v>
      </c>
      <c r="B7" s="121"/>
      <c r="C7" s="122">
        <f>C3 * 52 * C6</f>
        <v>0</v>
      </c>
      <c r="D7" s="121"/>
      <c r="E7" s="122">
        <f>E3 * 52 * E6</f>
        <v>0</v>
      </c>
      <c r="F7" s="121"/>
      <c r="G7" s="122">
        <f>G3 * 52 * G6</f>
        <v>0</v>
      </c>
      <c r="H7" s="123"/>
      <c r="I7" s="122">
        <f>I3 * 52 * I6</f>
        <v>0</v>
      </c>
      <c r="J7" s="123"/>
      <c r="K7" s="122">
        <f>K3 * 52 * K6</f>
        <v>0</v>
      </c>
      <c r="L7" s="123"/>
      <c r="M7" s="122">
        <f>M3 * 52 * M6</f>
        <v>0</v>
      </c>
      <c r="N7" s="123"/>
      <c r="O7" s="122">
        <f>O3 * 52 * O6</f>
        <v>0</v>
      </c>
      <c r="P7" s="123"/>
      <c r="Q7" s="122">
        <f>Q3 * 52 * Q6</f>
        <v>0</v>
      </c>
      <c r="R7" s="123"/>
      <c r="S7" s="297">
        <f>S3 * 52 * S6</f>
        <v>0</v>
      </c>
      <c r="T7" s="124"/>
      <c r="U7" s="125"/>
      <c r="V7" s="126">
        <f>SUM(C7:U7)</f>
        <v>0</v>
      </c>
      <c r="W7" s="127"/>
      <c r="X7" s="128"/>
      <c r="Y7" s="129"/>
    </row>
    <row r="8" spans="1:26" s="141" customFormat="1" ht="22.65" customHeight="1" x14ac:dyDescent="0.3">
      <c r="A8" s="102" t="s">
        <v>28</v>
      </c>
      <c r="B8" s="111"/>
      <c r="C8" s="131">
        <f>C3*C6</f>
        <v>0</v>
      </c>
      <c r="D8" s="132"/>
      <c r="E8" s="131">
        <f>E3*E6</f>
        <v>0</v>
      </c>
      <c r="F8" s="133"/>
      <c r="G8" s="131">
        <f>G3*G6</f>
        <v>0</v>
      </c>
      <c r="H8" s="134"/>
      <c r="I8" s="131">
        <f>I3*I6</f>
        <v>0</v>
      </c>
      <c r="J8" s="134"/>
      <c r="K8" s="131">
        <f>K3*K6</f>
        <v>0</v>
      </c>
      <c r="L8" s="134"/>
      <c r="M8" s="131">
        <f>M3*M6</f>
        <v>0</v>
      </c>
      <c r="N8" s="134"/>
      <c r="O8" s="131">
        <f>O3*O6</f>
        <v>0</v>
      </c>
      <c r="P8" s="134"/>
      <c r="Q8" s="131">
        <f>Q3*Q6</f>
        <v>0</v>
      </c>
      <c r="R8" s="134"/>
      <c r="S8" s="135">
        <f>S3*S6</f>
        <v>0</v>
      </c>
      <c r="T8" s="136"/>
      <c r="U8" s="137"/>
      <c r="V8" s="131">
        <f>SUM(C8:U8)</f>
        <v>0</v>
      </c>
      <c r="W8" s="138"/>
      <c r="X8" s="139"/>
      <c r="Y8" s="140"/>
    </row>
    <row r="9" spans="1:26" s="141" customFormat="1" ht="33" customHeight="1" x14ac:dyDescent="0.3">
      <c r="A9" s="102" t="s">
        <v>30</v>
      </c>
      <c r="B9" s="111"/>
      <c r="C9" s="131">
        <f>(C3*C6)/5</f>
        <v>0</v>
      </c>
      <c r="D9" s="132"/>
      <c r="E9" s="131">
        <f>(E3*E6)/5</f>
        <v>0</v>
      </c>
      <c r="F9" s="133"/>
      <c r="G9" s="131">
        <f>(G3*G6)/5</f>
        <v>0</v>
      </c>
      <c r="H9" s="134"/>
      <c r="I9" s="131">
        <f>(I3*I6)/5</f>
        <v>0</v>
      </c>
      <c r="J9" s="134"/>
      <c r="K9" s="131">
        <f>(K3*K6)/5</f>
        <v>0</v>
      </c>
      <c r="L9" s="134"/>
      <c r="M9" s="131">
        <f>(M3*M6)/5</f>
        <v>0</v>
      </c>
      <c r="N9" s="134"/>
      <c r="O9" s="131">
        <f>(O3*O6)/5</f>
        <v>0</v>
      </c>
      <c r="P9" s="134"/>
      <c r="Q9" s="131">
        <f>(Q3*Q6)/5</f>
        <v>0</v>
      </c>
      <c r="R9" s="134"/>
      <c r="S9" s="135">
        <f>(S3*S6)/5</f>
        <v>0</v>
      </c>
      <c r="T9" s="136"/>
      <c r="U9" s="137"/>
      <c r="V9" s="142"/>
      <c r="W9" s="138"/>
      <c r="X9" s="139"/>
      <c r="Y9" s="140"/>
    </row>
    <row r="10" spans="1:26" s="91" customFormat="1" ht="4.95" customHeight="1" x14ac:dyDescent="0.3">
      <c r="A10" s="143"/>
      <c r="B10" s="144"/>
      <c r="C10" s="145"/>
      <c r="D10" s="146"/>
      <c r="E10" s="145"/>
      <c r="F10" s="144"/>
      <c r="G10" s="145"/>
      <c r="I10" s="145"/>
      <c r="K10" s="145"/>
      <c r="M10" s="145"/>
      <c r="O10" s="145"/>
      <c r="Q10" s="145"/>
      <c r="S10" s="147"/>
      <c r="T10" s="71"/>
      <c r="V10" s="148"/>
      <c r="Y10" s="149"/>
      <c r="Z10" s="93"/>
    </row>
    <row r="11" spans="1:26" ht="49.2" customHeight="1" x14ac:dyDescent="0.3">
      <c r="A11" s="120" t="s">
        <v>241</v>
      </c>
      <c r="B11" s="111"/>
      <c r="C11" s="112"/>
      <c r="D11" s="121"/>
      <c r="E11" s="112"/>
      <c r="F11" s="111"/>
      <c r="G11" s="112"/>
      <c r="H11" s="150"/>
      <c r="I11" s="112"/>
      <c r="J11" s="150"/>
      <c r="K11" s="112"/>
      <c r="L11" s="150"/>
      <c r="M11" s="112"/>
      <c r="N11" s="150"/>
      <c r="O11" s="112"/>
      <c r="P11" s="150"/>
      <c r="Q11" s="112"/>
      <c r="R11" s="150"/>
      <c r="S11" s="112"/>
      <c r="T11" s="151"/>
      <c r="U11" s="152"/>
      <c r="V11" s="153"/>
      <c r="W11" s="118"/>
      <c r="Y11" s="119"/>
    </row>
    <row r="12" spans="1:26" s="141" customFormat="1" ht="22.65" customHeight="1" x14ac:dyDescent="0.3">
      <c r="A12" s="102" t="s">
        <v>29</v>
      </c>
      <c r="B12" s="111"/>
      <c r="C12" s="131">
        <f>C9*C11</f>
        <v>0</v>
      </c>
      <c r="D12" s="132"/>
      <c r="E12" s="131">
        <f>E9*E11</f>
        <v>0</v>
      </c>
      <c r="F12" s="133"/>
      <c r="G12" s="131">
        <f>G9*G11</f>
        <v>0</v>
      </c>
      <c r="H12" s="134"/>
      <c r="I12" s="131">
        <f>I9*I11</f>
        <v>0</v>
      </c>
      <c r="J12" s="134"/>
      <c r="K12" s="131">
        <f>K9*K11</f>
        <v>0</v>
      </c>
      <c r="L12" s="134"/>
      <c r="M12" s="131">
        <f>M9*M11</f>
        <v>0</v>
      </c>
      <c r="N12" s="134"/>
      <c r="O12" s="131">
        <f>O9*O11</f>
        <v>0</v>
      </c>
      <c r="P12" s="134"/>
      <c r="Q12" s="131">
        <f>Q9*Q11</f>
        <v>0</v>
      </c>
      <c r="R12" s="134"/>
      <c r="S12" s="135">
        <f>S9*S11</f>
        <v>0</v>
      </c>
      <c r="T12" s="136"/>
      <c r="U12" s="137"/>
      <c r="V12" s="131">
        <f>SUM(C12:U12)</f>
        <v>0</v>
      </c>
      <c r="W12" s="138"/>
      <c r="X12" s="139"/>
      <c r="Y12" s="140"/>
    </row>
    <row r="13" spans="1:26" s="91" customFormat="1" ht="4.95" customHeight="1" x14ac:dyDescent="0.3">
      <c r="A13" s="143"/>
      <c r="B13" s="144"/>
      <c r="C13" s="145"/>
      <c r="D13" s="146"/>
      <c r="E13" s="145"/>
      <c r="F13" s="144"/>
      <c r="G13" s="145"/>
      <c r="I13" s="145"/>
      <c r="K13" s="145"/>
      <c r="M13" s="145"/>
      <c r="O13" s="145"/>
      <c r="Q13" s="145"/>
      <c r="S13" s="147"/>
      <c r="T13" s="71"/>
      <c r="V13" s="148"/>
      <c r="Y13" s="149"/>
    </row>
    <row r="14" spans="1:26" ht="22.65" customHeight="1" x14ac:dyDescent="0.3">
      <c r="A14" s="102" t="s">
        <v>153</v>
      </c>
      <c r="B14" s="111"/>
      <c r="C14" s="300">
        <v>7</v>
      </c>
      <c r="D14" s="121"/>
      <c r="E14" s="300">
        <v>7</v>
      </c>
      <c r="F14" s="111"/>
      <c r="G14" s="300">
        <v>7</v>
      </c>
      <c r="H14" s="150"/>
      <c r="I14" s="300">
        <v>7</v>
      </c>
      <c r="J14" s="150"/>
      <c r="K14" s="300">
        <v>7</v>
      </c>
      <c r="L14" s="150"/>
      <c r="M14" s="300">
        <v>7</v>
      </c>
      <c r="N14" s="150"/>
      <c r="O14" s="300">
        <v>7</v>
      </c>
      <c r="P14" s="150"/>
      <c r="Q14" s="300">
        <v>7</v>
      </c>
      <c r="R14" s="150"/>
      <c r="S14" s="300">
        <v>7</v>
      </c>
      <c r="T14" s="151"/>
      <c r="U14" s="152"/>
      <c r="V14" s="153"/>
      <c r="W14" s="118"/>
      <c r="Y14" s="119"/>
    </row>
    <row r="15" spans="1:26" s="141" customFormat="1" ht="22.65" customHeight="1" x14ac:dyDescent="0.3">
      <c r="A15" s="102" t="s">
        <v>31</v>
      </c>
      <c r="B15" s="111"/>
      <c r="C15" s="131">
        <f xml:space="preserve"> C14*C9</f>
        <v>0</v>
      </c>
      <c r="D15" s="132"/>
      <c r="E15" s="131">
        <f xml:space="preserve"> E14*E9</f>
        <v>0</v>
      </c>
      <c r="F15" s="133"/>
      <c r="G15" s="131">
        <f xml:space="preserve"> G14*G9</f>
        <v>0</v>
      </c>
      <c r="H15" s="134"/>
      <c r="I15" s="131">
        <f xml:space="preserve"> I14*I9</f>
        <v>0</v>
      </c>
      <c r="J15" s="134"/>
      <c r="K15" s="131">
        <f xml:space="preserve"> K14*K9</f>
        <v>0</v>
      </c>
      <c r="L15" s="134"/>
      <c r="M15" s="131">
        <f xml:space="preserve"> M14*M9</f>
        <v>0</v>
      </c>
      <c r="N15" s="134"/>
      <c r="O15" s="131">
        <f xml:space="preserve"> O14*O9</f>
        <v>0</v>
      </c>
      <c r="P15" s="134"/>
      <c r="Q15" s="131">
        <f xml:space="preserve"> Q14*Q9</f>
        <v>0</v>
      </c>
      <c r="R15" s="134"/>
      <c r="S15" s="135">
        <f xml:space="preserve"> S14*S9</f>
        <v>0</v>
      </c>
      <c r="T15" s="136"/>
      <c r="U15" s="137"/>
      <c r="V15" s="131">
        <f>SUM(C15:U15)</f>
        <v>0</v>
      </c>
      <c r="W15" s="138"/>
      <c r="X15" s="139"/>
      <c r="Y15" s="140"/>
    </row>
    <row r="16" spans="1:26" s="91" customFormat="1" ht="4.95" customHeight="1" x14ac:dyDescent="0.3">
      <c r="A16" s="143"/>
      <c r="B16" s="144"/>
      <c r="C16" s="145"/>
      <c r="D16" s="146"/>
      <c r="E16" s="145"/>
      <c r="F16" s="144"/>
      <c r="G16" s="145"/>
      <c r="I16" s="145"/>
      <c r="K16" s="145"/>
      <c r="M16" s="145"/>
      <c r="O16" s="145"/>
      <c r="Q16" s="145"/>
      <c r="S16" s="147"/>
      <c r="T16" s="71"/>
      <c r="V16" s="148"/>
      <c r="Y16" s="149"/>
    </row>
    <row r="17" spans="1:25" x14ac:dyDescent="0.3">
      <c r="A17" s="120" t="s">
        <v>154</v>
      </c>
      <c r="B17" s="111"/>
      <c r="C17" s="112"/>
      <c r="D17" s="121"/>
      <c r="E17" s="112"/>
      <c r="F17" s="111"/>
      <c r="G17" s="112"/>
      <c r="H17" s="150"/>
      <c r="I17" s="112"/>
      <c r="J17" s="150"/>
      <c r="K17" s="112"/>
      <c r="L17" s="150"/>
      <c r="M17" s="112"/>
      <c r="N17" s="150"/>
      <c r="O17" s="112"/>
      <c r="P17" s="150"/>
      <c r="Q17" s="112"/>
      <c r="R17" s="150"/>
      <c r="S17" s="112"/>
      <c r="T17" s="151"/>
      <c r="U17" s="152"/>
      <c r="V17" s="153"/>
      <c r="W17" s="118"/>
      <c r="Y17" s="119"/>
    </row>
    <row r="18" spans="1:25" s="141" customFormat="1" ht="22.65" customHeight="1" x14ac:dyDescent="0.3">
      <c r="A18" s="102" t="s">
        <v>32</v>
      </c>
      <c r="B18" s="111"/>
      <c r="C18" s="131">
        <f xml:space="preserve"> C17*C9</f>
        <v>0</v>
      </c>
      <c r="D18" s="132"/>
      <c r="E18" s="131">
        <f xml:space="preserve"> E17*E9</f>
        <v>0</v>
      </c>
      <c r="F18" s="133"/>
      <c r="G18" s="131">
        <f xml:space="preserve"> G17*G9</f>
        <v>0</v>
      </c>
      <c r="H18" s="134"/>
      <c r="I18" s="131">
        <f xml:space="preserve"> I17*I9</f>
        <v>0</v>
      </c>
      <c r="J18" s="134"/>
      <c r="K18" s="131">
        <f xml:space="preserve"> K17*K9</f>
        <v>0</v>
      </c>
      <c r="L18" s="134"/>
      <c r="M18" s="131">
        <f xml:space="preserve"> M17*M9</f>
        <v>0</v>
      </c>
      <c r="N18" s="134"/>
      <c r="O18" s="131">
        <f xml:space="preserve"> O17*O9</f>
        <v>0</v>
      </c>
      <c r="P18" s="134"/>
      <c r="Q18" s="131">
        <f xml:space="preserve"> Q17*Q9</f>
        <v>0</v>
      </c>
      <c r="R18" s="134"/>
      <c r="S18" s="135">
        <f xml:space="preserve"> S17*S9</f>
        <v>0</v>
      </c>
      <c r="T18" s="136"/>
      <c r="U18" s="137"/>
      <c r="V18" s="131">
        <f>SUM(C18:U18)</f>
        <v>0</v>
      </c>
      <c r="W18" s="138"/>
      <c r="X18" s="139"/>
      <c r="Y18" s="140"/>
    </row>
    <row r="19" spans="1:25" s="93" customFormat="1" ht="4.95" customHeight="1" x14ac:dyDescent="0.3">
      <c r="A19" s="143"/>
      <c r="B19" s="144"/>
      <c r="C19" s="145"/>
      <c r="D19" s="146"/>
      <c r="E19" s="145"/>
      <c r="F19" s="144"/>
      <c r="G19" s="145"/>
      <c r="I19" s="145"/>
      <c r="K19" s="145"/>
      <c r="M19" s="145"/>
      <c r="O19" s="145"/>
      <c r="Q19" s="145"/>
      <c r="S19" s="147"/>
      <c r="T19" s="71"/>
      <c r="V19" s="154"/>
      <c r="Y19" s="149"/>
    </row>
    <row r="20" spans="1:25" s="141" customFormat="1" ht="22.65" customHeight="1" x14ac:dyDescent="0.3">
      <c r="A20" s="120" t="s">
        <v>162</v>
      </c>
      <c r="B20" s="111"/>
      <c r="C20" s="112"/>
      <c r="D20" s="121"/>
      <c r="E20" s="112"/>
      <c r="F20" s="111"/>
      <c r="G20" s="112"/>
      <c r="H20" s="155"/>
      <c r="I20" s="112"/>
      <c r="J20" s="155"/>
      <c r="K20" s="112"/>
      <c r="L20" s="155"/>
      <c r="M20" s="112"/>
      <c r="N20" s="155"/>
      <c r="O20" s="112"/>
      <c r="P20" s="155"/>
      <c r="Q20" s="112"/>
      <c r="R20" s="155"/>
      <c r="S20" s="112"/>
      <c r="T20" s="151"/>
      <c r="U20" s="156"/>
      <c r="V20" s="157"/>
      <c r="W20" s="158"/>
      <c r="X20" s="93"/>
      <c r="Y20" s="119"/>
    </row>
    <row r="21" spans="1:25" s="141" customFormat="1" ht="22.65" customHeight="1" x14ac:dyDescent="0.3">
      <c r="A21" s="102" t="s">
        <v>33</v>
      </c>
      <c r="B21" s="111"/>
      <c r="C21" s="131">
        <f>C20*C9</f>
        <v>0</v>
      </c>
      <c r="D21" s="132"/>
      <c r="E21" s="131">
        <f>E20*E9</f>
        <v>0</v>
      </c>
      <c r="F21" s="133"/>
      <c r="G21" s="131">
        <f>G20*G9</f>
        <v>0</v>
      </c>
      <c r="H21" s="134"/>
      <c r="I21" s="131">
        <f>I20*I9</f>
        <v>0</v>
      </c>
      <c r="J21" s="134"/>
      <c r="K21" s="131">
        <f>K20*K9</f>
        <v>0</v>
      </c>
      <c r="L21" s="134"/>
      <c r="M21" s="131">
        <f>M20*M9</f>
        <v>0</v>
      </c>
      <c r="N21" s="134"/>
      <c r="O21" s="131">
        <f>O20*O9</f>
        <v>0</v>
      </c>
      <c r="P21" s="134"/>
      <c r="Q21" s="131">
        <f>Q20*Q9</f>
        <v>0</v>
      </c>
      <c r="R21" s="134"/>
      <c r="S21" s="135">
        <f>S20*S9</f>
        <v>0</v>
      </c>
      <c r="T21" s="136"/>
      <c r="U21" s="137"/>
      <c r="V21" s="131">
        <f>SUM(C21:U21)</f>
        <v>0</v>
      </c>
      <c r="W21" s="138"/>
      <c r="X21" s="139"/>
      <c r="Y21" s="140"/>
    </row>
    <row r="22" spans="1:25" s="93" customFormat="1" ht="4.95" customHeight="1" x14ac:dyDescent="0.3">
      <c r="A22" s="143"/>
      <c r="B22" s="144"/>
      <c r="C22" s="145"/>
      <c r="D22" s="146"/>
      <c r="E22" s="145"/>
      <c r="F22" s="144"/>
      <c r="G22" s="145"/>
      <c r="I22" s="145"/>
      <c r="K22" s="145"/>
      <c r="M22" s="145"/>
      <c r="O22" s="145"/>
      <c r="Q22" s="145"/>
      <c r="S22" s="147"/>
      <c r="T22" s="71"/>
      <c r="V22" s="154"/>
      <c r="Y22" s="149"/>
    </row>
    <row r="23" spans="1:25" s="141" customFormat="1" x14ac:dyDescent="0.3">
      <c r="A23" s="120" t="s">
        <v>155</v>
      </c>
      <c r="B23" s="111"/>
      <c r="C23" s="112"/>
      <c r="D23" s="121"/>
      <c r="E23" s="112"/>
      <c r="F23" s="111"/>
      <c r="G23" s="112"/>
      <c r="H23" s="155"/>
      <c r="I23" s="112"/>
      <c r="J23" s="155"/>
      <c r="K23" s="112"/>
      <c r="L23" s="155"/>
      <c r="M23" s="112"/>
      <c r="N23" s="155"/>
      <c r="O23" s="112"/>
      <c r="P23" s="155"/>
      <c r="Q23" s="112"/>
      <c r="R23" s="155"/>
      <c r="S23" s="112"/>
      <c r="T23" s="151"/>
      <c r="U23" s="156"/>
      <c r="V23" s="157"/>
      <c r="W23" s="158"/>
      <c r="X23" s="93"/>
      <c r="Y23" s="119"/>
    </row>
    <row r="24" spans="1:25" s="141" customFormat="1" ht="22.65" customHeight="1" x14ac:dyDescent="0.3">
      <c r="A24" s="102" t="s">
        <v>34</v>
      </c>
      <c r="B24" s="111"/>
      <c r="C24" s="131">
        <f>C23*C9</f>
        <v>0</v>
      </c>
      <c r="D24" s="132"/>
      <c r="E24" s="131">
        <f>E23*E9</f>
        <v>0</v>
      </c>
      <c r="F24" s="133"/>
      <c r="G24" s="131">
        <f>G23*G9</f>
        <v>0</v>
      </c>
      <c r="H24" s="134"/>
      <c r="I24" s="131">
        <f>I23*I9</f>
        <v>0</v>
      </c>
      <c r="J24" s="134"/>
      <c r="K24" s="131">
        <f>K23*K9</f>
        <v>0</v>
      </c>
      <c r="L24" s="134"/>
      <c r="M24" s="131">
        <f>M23*M9</f>
        <v>0</v>
      </c>
      <c r="N24" s="134"/>
      <c r="O24" s="131">
        <f>O23*O9</f>
        <v>0</v>
      </c>
      <c r="P24" s="134"/>
      <c r="Q24" s="131">
        <f>Q23*Q9</f>
        <v>0</v>
      </c>
      <c r="R24" s="134"/>
      <c r="S24" s="135">
        <f>S23*S9</f>
        <v>0</v>
      </c>
      <c r="T24" s="136"/>
      <c r="U24" s="137"/>
      <c r="V24" s="131">
        <f>SUM(C24:U24)</f>
        <v>0</v>
      </c>
      <c r="W24" s="138"/>
      <c r="X24" s="139"/>
      <c r="Y24" s="140"/>
    </row>
    <row r="25" spans="1:25" s="93" customFormat="1" ht="4.95" customHeight="1" x14ac:dyDescent="0.3">
      <c r="A25" s="143"/>
      <c r="B25" s="144"/>
      <c r="C25" s="145"/>
      <c r="D25" s="146"/>
      <c r="E25" s="145"/>
      <c r="F25" s="144"/>
      <c r="G25" s="145"/>
      <c r="I25" s="145"/>
      <c r="K25" s="145"/>
      <c r="M25" s="145"/>
      <c r="O25" s="145"/>
      <c r="Q25" s="145"/>
      <c r="S25" s="147"/>
      <c r="T25" s="71"/>
      <c r="V25" s="154"/>
      <c r="Y25" s="149"/>
    </row>
    <row r="26" spans="1:25" s="141" customFormat="1" ht="54.6" customHeight="1" x14ac:dyDescent="0.3">
      <c r="A26" s="120" t="s">
        <v>163</v>
      </c>
      <c r="B26" s="111"/>
      <c r="C26" s="112"/>
      <c r="D26" s="121"/>
      <c r="E26" s="112"/>
      <c r="F26" s="111"/>
      <c r="G26" s="112"/>
      <c r="H26" s="155"/>
      <c r="I26" s="112"/>
      <c r="J26" s="155"/>
      <c r="K26" s="112"/>
      <c r="L26" s="155"/>
      <c r="M26" s="112"/>
      <c r="N26" s="155"/>
      <c r="O26" s="112"/>
      <c r="P26" s="155"/>
      <c r="Q26" s="112"/>
      <c r="R26" s="155"/>
      <c r="S26" s="112"/>
      <c r="T26" s="151"/>
      <c r="U26" s="156"/>
      <c r="V26" s="157"/>
      <c r="W26" s="158"/>
      <c r="X26" s="93"/>
      <c r="Y26" s="119"/>
    </row>
    <row r="27" spans="1:25" s="141" customFormat="1" ht="22.65" customHeight="1" x14ac:dyDescent="0.3">
      <c r="A27" s="102" t="s">
        <v>35</v>
      </c>
      <c r="B27" s="111"/>
      <c r="C27" s="131">
        <f>C26*C9</f>
        <v>0</v>
      </c>
      <c r="D27" s="132"/>
      <c r="E27" s="131">
        <f>E26*E9</f>
        <v>0</v>
      </c>
      <c r="F27" s="133"/>
      <c r="G27" s="131">
        <f>G26*G9</f>
        <v>0</v>
      </c>
      <c r="H27" s="134"/>
      <c r="I27" s="131">
        <f>I26*I9</f>
        <v>0</v>
      </c>
      <c r="J27" s="134"/>
      <c r="K27" s="131">
        <f>K26*K9</f>
        <v>0</v>
      </c>
      <c r="L27" s="134"/>
      <c r="M27" s="131">
        <f>M26*M9</f>
        <v>0</v>
      </c>
      <c r="N27" s="134"/>
      <c r="O27" s="131">
        <f>O26*O9</f>
        <v>0</v>
      </c>
      <c r="P27" s="134"/>
      <c r="Q27" s="131">
        <f>Q26*Q9</f>
        <v>0</v>
      </c>
      <c r="R27" s="134"/>
      <c r="S27" s="135">
        <f>S26*S9</f>
        <v>0</v>
      </c>
      <c r="T27" s="136"/>
      <c r="U27" s="137"/>
      <c r="V27" s="131">
        <f>SUM(C27:U27)</f>
        <v>0</v>
      </c>
      <c r="W27" s="138"/>
      <c r="X27" s="139"/>
      <c r="Y27" s="140"/>
    </row>
    <row r="28" spans="1:25" s="141" customFormat="1" ht="4.95" customHeight="1" x14ac:dyDescent="0.3">
      <c r="A28" s="143"/>
      <c r="B28" s="144"/>
      <c r="C28" s="145"/>
      <c r="D28" s="146"/>
      <c r="E28" s="145"/>
      <c r="F28" s="144"/>
      <c r="G28" s="145"/>
      <c r="H28" s="93"/>
      <c r="I28" s="145"/>
      <c r="J28" s="93"/>
      <c r="K28" s="145"/>
      <c r="L28" s="93"/>
      <c r="M28" s="145"/>
      <c r="N28" s="93"/>
      <c r="O28" s="145"/>
      <c r="P28" s="93"/>
      <c r="Q28" s="145"/>
      <c r="R28" s="93"/>
      <c r="S28" s="147"/>
      <c r="T28" s="71"/>
      <c r="U28" s="93"/>
      <c r="V28" s="159"/>
      <c r="W28" s="93"/>
      <c r="X28" s="93"/>
      <c r="Y28" s="149"/>
    </row>
    <row r="29" spans="1:25" s="141" customFormat="1" ht="40.799999999999997" x14ac:dyDescent="0.3">
      <c r="A29" s="120" t="s">
        <v>156</v>
      </c>
      <c r="B29" s="111"/>
      <c r="C29" s="112"/>
      <c r="D29" s="121"/>
      <c r="E29" s="112"/>
      <c r="F29" s="111"/>
      <c r="G29" s="112"/>
      <c r="H29" s="155"/>
      <c r="I29" s="112"/>
      <c r="J29" s="155"/>
      <c r="K29" s="112"/>
      <c r="L29" s="155"/>
      <c r="M29" s="112"/>
      <c r="N29" s="155"/>
      <c r="O29" s="112"/>
      <c r="P29" s="155"/>
      <c r="Q29" s="112"/>
      <c r="R29" s="155"/>
      <c r="S29" s="112"/>
      <c r="T29" s="151"/>
      <c r="U29" s="156"/>
      <c r="V29" s="157"/>
      <c r="W29" s="158"/>
      <c r="X29" s="93"/>
      <c r="Y29" s="119"/>
    </row>
    <row r="30" spans="1:25" s="141" customFormat="1" ht="22.65" customHeight="1" x14ac:dyDescent="0.3">
      <c r="A30" s="102" t="s">
        <v>35</v>
      </c>
      <c r="B30" s="111"/>
      <c r="C30" s="131">
        <f>C29*C9</f>
        <v>0</v>
      </c>
      <c r="D30" s="132"/>
      <c r="E30" s="131">
        <f>E29*E9</f>
        <v>0</v>
      </c>
      <c r="F30" s="133"/>
      <c r="G30" s="131">
        <f>G29*G9</f>
        <v>0</v>
      </c>
      <c r="H30" s="134"/>
      <c r="I30" s="131">
        <f>I29*I9</f>
        <v>0</v>
      </c>
      <c r="J30" s="134"/>
      <c r="K30" s="131">
        <f>K29*K9</f>
        <v>0</v>
      </c>
      <c r="L30" s="134"/>
      <c r="M30" s="131">
        <f>M29*M9</f>
        <v>0</v>
      </c>
      <c r="N30" s="134"/>
      <c r="O30" s="131">
        <f>O29*O9</f>
        <v>0</v>
      </c>
      <c r="P30" s="134"/>
      <c r="Q30" s="131">
        <f>Q29*Q9</f>
        <v>0</v>
      </c>
      <c r="R30" s="134"/>
      <c r="S30" s="135">
        <f>S29*S9</f>
        <v>0</v>
      </c>
      <c r="T30" s="136"/>
      <c r="U30" s="137"/>
      <c r="V30" s="131">
        <f>SUM(C30:U30)</f>
        <v>0</v>
      </c>
      <c r="W30" s="138"/>
      <c r="X30" s="139"/>
      <c r="Y30" s="140"/>
    </row>
    <row r="31" spans="1:25" s="141" customFormat="1" ht="4.95" customHeight="1" x14ac:dyDescent="0.3">
      <c r="A31" s="143"/>
      <c r="B31" s="144"/>
      <c r="C31" s="145"/>
      <c r="D31" s="146"/>
      <c r="E31" s="145"/>
      <c r="F31" s="144"/>
      <c r="G31" s="145"/>
      <c r="H31" s="93"/>
      <c r="I31" s="145"/>
      <c r="J31" s="93"/>
      <c r="K31" s="145"/>
      <c r="L31" s="93"/>
      <c r="M31" s="145"/>
      <c r="N31" s="93"/>
      <c r="O31" s="145"/>
      <c r="P31" s="93"/>
      <c r="Q31" s="145"/>
      <c r="R31" s="93"/>
      <c r="S31" s="147"/>
      <c r="T31" s="71"/>
      <c r="U31" s="93"/>
      <c r="V31" s="159"/>
      <c r="W31" s="93"/>
      <c r="X31" s="93"/>
      <c r="Y31" s="149"/>
    </row>
    <row r="32" spans="1:25" s="130" customFormat="1" x14ac:dyDescent="0.3">
      <c r="A32" s="160" t="s">
        <v>3</v>
      </c>
      <c r="B32" s="146"/>
      <c r="C32" s="122">
        <f>SUM(C30,C27,C24,C21,C18,C15,C12)</f>
        <v>0</v>
      </c>
      <c r="D32" s="121"/>
      <c r="E32" s="122">
        <f>SUM(E30,E27,E24,E21,E18,E15,E12)</f>
        <v>0</v>
      </c>
      <c r="F32" s="121"/>
      <c r="G32" s="122">
        <f>SUM(G30,G27,G24,G21,G18,G15,G12)</f>
        <v>0</v>
      </c>
      <c r="H32" s="123"/>
      <c r="I32" s="122">
        <f>SUM(I30,I27,I24,I21,I18,I15,I12)</f>
        <v>0</v>
      </c>
      <c r="J32" s="123"/>
      <c r="K32" s="122">
        <f>SUM(K30,K27,K24,K21,K18,K15,K12)</f>
        <v>0</v>
      </c>
      <c r="L32" s="123"/>
      <c r="M32" s="122">
        <f>SUM(M30,M27,M24,M21,M18,M15,M12)</f>
        <v>0</v>
      </c>
      <c r="N32" s="123"/>
      <c r="O32" s="122">
        <f>SUM(O30,O27,O24,O21,O18,O15,O12)</f>
        <v>0</v>
      </c>
      <c r="P32" s="123"/>
      <c r="Q32" s="122">
        <f>SUM(Q30,Q27,Q24,Q21,Q18,Q15,Q12)</f>
        <v>0</v>
      </c>
      <c r="R32" s="123"/>
      <c r="S32" s="297">
        <f>SUM(S30,S27,S24,S21,S18,S15,S12)</f>
        <v>0</v>
      </c>
      <c r="T32" s="161"/>
      <c r="U32" s="128"/>
      <c r="V32" s="453">
        <f>SUM(V30,V27,V24,V21,V18,V15,V12)</f>
        <v>0</v>
      </c>
      <c r="W32" s="128"/>
      <c r="X32" s="128"/>
      <c r="Y32" s="129"/>
    </row>
    <row r="33" spans="1:26" s="93" customFormat="1" ht="4.95" customHeight="1" x14ac:dyDescent="0.3">
      <c r="A33" s="143"/>
      <c r="B33" s="144"/>
      <c r="C33" s="145"/>
      <c r="D33" s="146"/>
      <c r="E33" s="145"/>
      <c r="F33" s="144"/>
      <c r="G33" s="145"/>
      <c r="I33" s="145"/>
      <c r="K33" s="145"/>
      <c r="M33" s="145"/>
      <c r="O33" s="145"/>
      <c r="Q33" s="145"/>
      <c r="S33" s="147"/>
      <c r="T33" s="71"/>
      <c r="V33" s="154"/>
      <c r="Y33" s="149"/>
    </row>
    <row r="34" spans="1:26" s="130" customFormat="1" ht="55.05" customHeight="1" x14ac:dyDescent="0.3">
      <c r="A34" s="120" t="s">
        <v>36</v>
      </c>
      <c r="B34" s="121"/>
      <c r="C34" s="126">
        <f>C7-C12-C15-C46-C18-C21-C24-C27-C30</f>
        <v>0</v>
      </c>
      <c r="D34" s="132"/>
      <c r="E34" s="126">
        <f>E7-E12-E15-E46-E18-E21-E24-E27-E30</f>
        <v>0</v>
      </c>
      <c r="F34" s="132"/>
      <c r="G34" s="126">
        <f>G7-G12-G15-G46-G18-G21-G24-G27-G30</f>
        <v>0</v>
      </c>
      <c r="H34" s="162"/>
      <c r="I34" s="126">
        <f>I7-I12-I15-I46-I18-I21-I24-I27-I30</f>
        <v>0</v>
      </c>
      <c r="J34" s="162"/>
      <c r="K34" s="126">
        <f>K7-K12-K15-K46-K18-K21-K24-K27-K30</f>
        <v>0</v>
      </c>
      <c r="L34" s="162"/>
      <c r="M34" s="126">
        <f>M7-M12-M15-M46-M18-M21-M24-M27-M30</f>
        <v>0</v>
      </c>
      <c r="N34" s="162"/>
      <c r="O34" s="126">
        <f>O7-O12-O15-O46-O18-O21-O24-O27-O30</f>
        <v>0</v>
      </c>
      <c r="P34" s="162"/>
      <c r="Q34" s="126">
        <f>Q7-Q12-Q15-Q46-Q18-Q21-Q24-Q27-Q30</f>
        <v>0</v>
      </c>
      <c r="R34" s="162"/>
      <c r="S34" s="163">
        <f>S7-S12-S15-S46-S18-S21-S24-S27-S30</f>
        <v>0</v>
      </c>
      <c r="T34" s="164"/>
      <c r="U34" s="165"/>
      <c r="V34" s="126">
        <f>V7-V12-V15-V46-V18-V21-V24-V27-V30</f>
        <v>0</v>
      </c>
      <c r="W34" s="166"/>
      <c r="X34" s="167"/>
      <c r="Y34" s="168"/>
      <c r="Z34" s="169"/>
    </row>
    <row r="35" spans="1:26" s="93" customFormat="1" x14ac:dyDescent="0.3">
      <c r="A35" s="170" t="s">
        <v>4</v>
      </c>
      <c r="B35" s="144"/>
      <c r="C35" s="171">
        <f>SUM(C34,C32)</f>
        <v>0</v>
      </c>
      <c r="D35" s="172"/>
      <c r="E35" s="171">
        <f>SUM(E34,E32)</f>
        <v>0</v>
      </c>
      <c r="F35" s="173"/>
      <c r="G35" s="171">
        <f>SUM(G34,G32)</f>
        <v>0</v>
      </c>
      <c r="H35" s="139"/>
      <c r="I35" s="171">
        <f>SUM(I34,I32)</f>
        <v>0</v>
      </c>
      <c r="J35" s="139"/>
      <c r="K35" s="171">
        <f>SUM(K34,K32)</f>
        <v>0</v>
      </c>
      <c r="L35" s="139"/>
      <c r="M35" s="171">
        <f>SUM(M34,M32)</f>
        <v>0</v>
      </c>
      <c r="N35" s="139"/>
      <c r="O35" s="171">
        <f>SUM(O34,O32)</f>
        <v>0</v>
      </c>
      <c r="P35" s="139"/>
      <c r="Q35" s="171">
        <f>SUM(Q34,Q32)</f>
        <v>0</v>
      </c>
      <c r="R35" s="139"/>
      <c r="S35" s="174">
        <f>SUM(S34,S32)</f>
        <v>0</v>
      </c>
      <c r="T35" s="175"/>
      <c r="U35" s="139"/>
      <c r="V35" s="171">
        <f>SUM(V34,V32)</f>
        <v>0</v>
      </c>
      <c r="W35" s="139"/>
      <c r="X35" s="139"/>
      <c r="Y35" s="140"/>
    </row>
    <row r="36" spans="1:26" s="141" customFormat="1" ht="33" customHeight="1" x14ac:dyDescent="0.3">
      <c r="A36" s="102" t="s">
        <v>5</v>
      </c>
      <c r="B36" s="111"/>
      <c r="C36" s="176">
        <f>IFERROR(C34/C8,0)</f>
        <v>0</v>
      </c>
      <c r="D36" s="132"/>
      <c r="E36" s="176">
        <f>IFERROR(E34/E8,0)</f>
        <v>0</v>
      </c>
      <c r="F36" s="133"/>
      <c r="G36" s="176">
        <f>IFERROR(G34/G8,0)</f>
        <v>0</v>
      </c>
      <c r="H36" s="134"/>
      <c r="I36" s="176">
        <f>IFERROR(I34/I8,0)</f>
        <v>0</v>
      </c>
      <c r="J36" s="134"/>
      <c r="K36" s="176">
        <f>IFERROR(K34/K8,0)</f>
        <v>0</v>
      </c>
      <c r="L36" s="134"/>
      <c r="M36" s="176">
        <f>IFERROR(M34/M8,0)</f>
        <v>0</v>
      </c>
      <c r="N36" s="134"/>
      <c r="O36" s="176">
        <f>IFERROR(O34/O8,0)</f>
        <v>0</v>
      </c>
      <c r="P36" s="134"/>
      <c r="Q36" s="176">
        <f>IFERROR(Q34/Q8,0)</f>
        <v>0</v>
      </c>
      <c r="R36" s="134"/>
      <c r="S36" s="176">
        <f>IFERROR(S34/S8,0)</f>
        <v>0</v>
      </c>
      <c r="T36" s="136"/>
      <c r="U36" s="137"/>
      <c r="V36" s="177">
        <f>IFERROR(V34/V8,0)</f>
        <v>0</v>
      </c>
      <c r="W36" s="138"/>
      <c r="X36" s="139"/>
      <c r="Y36" s="140"/>
    </row>
    <row r="37" spans="1:26" s="141" customFormat="1" ht="33" customHeight="1" x14ac:dyDescent="0.3">
      <c r="A37" s="102" t="s">
        <v>6</v>
      </c>
      <c r="B37" s="111"/>
      <c r="C37" s="178">
        <f>IFERROR(C34/C9,0)</f>
        <v>0</v>
      </c>
      <c r="D37" s="132"/>
      <c r="E37" s="178">
        <f>IFERROR(E34/E9,0)</f>
        <v>0</v>
      </c>
      <c r="F37" s="133"/>
      <c r="G37" s="178">
        <f>IFERROR(G34/G9,0)</f>
        <v>0</v>
      </c>
      <c r="H37" s="134"/>
      <c r="I37" s="178">
        <f>IFERROR(I34/I9,0)</f>
        <v>0</v>
      </c>
      <c r="J37" s="134"/>
      <c r="K37" s="178">
        <f>IFERROR(K34/K9,0)</f>
        <v>0</v>
      </c>
      <c r="L37" s="134"/>
      <c r="M37" s="178">
        <f>IFERROR(M34/M9,0)</f>
        <v>0</v>
      </c>
      <c r="N37" s="134"/>
      <c r="O37" s="178">
        <f>IFERROR(O34/O9,0)</f>
        <v>0</v>
      </c>
      <c r="P37" s="134"/>
      <c r="Q37" s="178">
        <f>IFERROR(Q34/Q9,0)</f>
        <v>0</v>
      </c>
      <c r="R37" s="134"/>
      <c r="S37" s="178">
        <f>IFERROR(S34/S9,0)</f>
        <v>0</v>
      </c>
      <c r="T37" s="136"/>
      <c r="U37" s="137"/>
      <c r="V37" s="179"/>
      <c r="W37" s="138"/>
      <c r="X37" s="139"/>
      <c r="Y37" s="140"/>
    </row>
    <row r="38" spans="1:26" x14ac:dyDescent="0.3">
      <c r="A38" s="184"/>
      <c r="B38" s="144"/>
      <c r="C38" s="180"/>
      <c r="D38" s="146"/>
      <c r="E38" s="180"/>
      <c r="F38" s="144"/>
      <c r="G38" s="180"/>
      <c r="I38" s="91"/>
      <c r="K38" s="91"/>
      <c r="M38" s="91"/>
      <c r="O38" s="91"/>
      <c r="Q38" s="91"/>
      <c r="S38" s="71"/>
      <c r="Y38" s="91"/>
    </row>
    <row r="39" spans="1:26" ht="18" x14ac:dyDescent="0.3">
      <c r="A39" s="185" t="s">
        <v>152</v>
      </c>
      <c r="B39" s="144"/>
      <c r="C39" s="180"/>
      <c r="D39" s="144"/>
      <c r="E39" s="180"/>
      <c r="F39" s="144"/>
      <c r="G39" s="180"/>
      <c r="I39" s="91"/>
      <c r="K39" s="91"/>
      <c r="M39" s="91"/>
      <c r="O39" s="91"/>
      <c r="Q39" s="91"/>
      <c r="S39" s="71"/>
      <c r="Y39" s="91"/>
    </row>
    <row r="40" spans="1:26" s="141" customFormat="1" x14ac:dyDescent="0.3">
      <c r="A40" s="181"/>
      <c r="B40" s="144"/>
      <c r="C40" s="180"/>
      <c r="D40" s="144"/>
      <c r="E40" s="180"/>
      <c r="F40" s="144"/>
      <c r="G40" s="180"/>
      <c r="H40" s="93"/>
      <c r="I40" s="93"/>
      <c r="J40" s="93"/>
      <c r="K40" s="93"/>
      <c r="L40" s="93"/>
      <c r="M40" s="93"/>
      <c r="N40" s="93"/>
      <c r="O40" s="93"/>
      <c r="P40" s="93"/>
      <c r="Q40" s="93"/>
      <c r="R40" s="93"/>
      <c r="S40" s="71"/>
      <c r="T40" s="71"/>
      <c r="U40" s="93"/>
      <c r="V40" s="182"/>
      <c r="W40" s="93"/>
      <c r="X40" s="93"/>
      <c r="Y40" s="93"/>
    </row>
    <row r="41" spans="1:26" ht="24" customHeight="1" x14ac:dyDescent="0.3">
      <c r="A41" s="187" t="s">
        <v>157</v>
      </c>
      <c r="B41" s="188"/>
      <c r="C41" s="189"/>
      <c r="D41" s="190"/>
      <c r="E41" s="189"/>
      <c r="F41" s="190"/>
      <c r="G41" s="189"/>
      <c r="H41" s="191"/>
      <c r="I41" s="191"/>
      <c r="J41" s="191"/>
      <c r="K41" s="191"/>
      <c r="M41" s="91"/>
      <c r="O41" s="91"/>
      <c r="Q41" s="91"/>
      <c r="S41" s="71"/>
      <c r="Y41" s="91"/>
    </row>
    <row r="42" spans="1:26" ht="24" customHeight="1" x14ac:dyDescent="0.3">
      <c r="A42" s="192" t="s">
        <v>158</v>
      </c>
      <c r="B42" s="193"/>
      <c r="C42" s="194"/>
      <c r="D42" s="193"/>
      <c r="E42" s="194"/>
      <c r="F42" s="193"/>
      <c r="G42" s="194"/>
      <c r="H42" s="193"/>
      <c r="I42" s="195"/>
      <c r="J42" s="193"/>
      <c r="K42" s="195"/>
    </row>
    <row r="43" spans="1:26" ht="24" customHeight="1" x14ac:dyDescent="0.3">
      <c r="A43" s="186" t="s">
        <v>159</v>
      </c>
    </row>
  </sheetData>
  <sheetProtection sheet="1" objects="1" scenarios="1" selectLockedCells="1"/>
  <phoneticPr fontId="1" type="noConversion"/>
  <dataValidations count="4">
    <dataValidation type="decimal" allowBlank="1" showInputMessage="1" showErrorMessage="1" errorTitle="Fehler" error="Geben Sie eine Zahl (Wochenarbeitszeit in Stunden) ein!" sqref="C3 E3 G3 I3 K3 M3 O3 Q3 S3">
      <formula1>0</formula1>
      <formula2>99</formula2>
    </dataValidation>
    <dataValidation type="decimal" allowBlank="1" showInputMessage="1" showErrorMessage="1" errorTitle="Fehler" error="Geben Sie das Anstellungsverhältnis dezimal ein:_x000a_100 % = 1_x000a_50 % = 0.5_x000a_25 % = 0.25" sqref="C6 E6 G6 I6 K6 M6 O6 Q6 S6">
      <formula1>0</formula1>
      <formula2>1</formula2>
    </dataValidation>
    <dataValidation type="whole" allowBlank="1" showErrorMessage="1" errorTitle="Fehler" error="Geben Sie die Ferientage als Zahl an (1 Woche Ferien = 5 Arbeitstage/Ferientage)" sqref="C11 E11 G11 I11 K11 M11 O11 Q11 S11">
      <formula1>0</formula1>
      <formula2>100</formula2>
    </dataValidation>
    <dataValidation type="decimal" allowBlank="1" showErrorMessage="1" errorTitle="Fehler" error="Geben Sie eine Zahl (Tage) ein. Eine Woche = 5 Arbeitstage = 5" sqref="C17 E17 G17 I17 K17 M17 O17 Q17 S17 S20 Q20 O20 M20 K20 I20 G20 E20 C20 C23 E23 G23 I23 K23 M23 O23 Q23 S23 C26 E26 G26 I26 K26 M26 O26 Q26 S26 C29 E29 G29 I29 K29 M29 O29 Q29 S29">
      <formula1>0</formula1>
      <formula2>365</formula2>
    </dataValidation>
  </dataValidations>
  <pageMargins left="0.39370078740157483" right="0.39370078740157483" top="0.98425196850393704" bottom="0.59" header="0.51181102362204722" footer="0.31"/>
  <pageSetup paperSize="9" scale="78" orientation="portrait" verticalDpi="1200" r:id="rId1"/>
  <headerFooter alignWithMargins="0">
    <oddHeader>&amp;C&amp;"Arial,Fett"Zeitbudget Pfarrer/-in, Sozialdiakon/-in, weitere Mitarbeitende: 
Festlegung der zu leistenden Arbeitsstunden</oddHeader>
    <oddFooter>&amp;C&amp;"-,Standard"&amp;8&amp;F / Tabelle &amp;A / Version: &amp;D - &amp;T Uhr / Seite &amp;P von &amp;N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454"/>
  <sheetViews>
    <sheetView showZeros="0" zoomScale="110" zoomScaleNormal="110" zoomScaleSheetLayoutView="100" zoomScalePageLayoutView="102" workbookViewId="0">
      <pane ySplit="1848" topLeftCell="A189" activePane="bottomLeft"/>
      <selection activeCell="B81" sqref="B1:B1048576"/>
      <selection pane="bottomLeft" activeCell="G183" sqref="G183"/>
    </sheetView>
  </sheetViews>
  <sheetFormatPr baseColWidth="10" defaultRowHeight="10.199999999999999" x14ac:dyDescent="0.2"/>
  <cols>
    <col min="1" max="1" width="4.109375" style="18" customWidth="1"/>
    <col min="2" max="2" width="29.33203125" style="63" customWidth="1"/>
    <col min="3" max="3" width="6" style="14" bestFit="1" customWidth="1"/>
    <col min="4" max="4" width="4.77734375" style="14" customWidth="1"/>
    <col min="5" max="5" width="5.44140625" style="46" customWidth="1"/>
    <col min="6" max="6" width="3.6640625" style="53" customWidth="1"/>
    <col min="7" max="7" width="5.6640625" style="48" customWidth="1"/>
    <col min="8" max="8" width="5.44140625" style="48" customWidth="1"/>
    <col min="9" max="9" width="0.88671875" style="56" customWidth="1"/>
    <col min="10" max="10" width="3.6640625" style="53" customWidth="1"/>
    <col min="11" max="11" width="5" style="48" customWidth="1"/>
    <col min="12" max="12" width="6" style="48" customWidth="1"/>
    <col min="13" max="13" width="0.88671875" style="15" customWidth="1"/>
    <col min="14" max="14" width="3.6640625" style="48" customWidth="1"/>
    <col min="15" max="15" width="5" style="48" customWidth="1"/>
    <col min="16" max="16" width="5.44140625" style="48" customWidth="1"/>
    <col min="17" max="17" width="0.88671875" style="15" customWidth="1"/>
    <col min="18" max="18" width="3.6640625" style="48" customWidth="1"/>
    <col min="19" max="19" width="5" style="48" customWidth="1"/>
    <col min="20" max="20" width="5.44140625" style="48" customWidth="1"/>
    <col min="21" max="21" width="0.88671875" style="15" customWidth="1"/>
    <col min="22" max="22" width="3.5546875" style="48" bestFit="1" customWidth="1"/>
    <col min="23" max="23" width="5" style="48" customWidth="1"/>
    <col min="24" max="24" width="5.44140625" style="48" customWidth="1"/>
    <col min="25" max="25" width="0.88671875" style="15" customWidth="1"/>
    <col min="26" max="26" width="3.5546875" style="48" bestFit="1" customWidth="1"/>
    <col min="27" max="27" width="5" style="48" customWidth="1"/>
    <col min="28" max="28" width="5.44140625" style="48" customWidth="1"/>
    <col min="29" max="29" width="0.88671875" style="17" customWidth="1"/>
    <col min="30" max="30" width="3.5546875" style="54" bestFit="1" customWidth="1"/>
    <col min="31" max="31" width="5" style="54" customWidth="1"/>
    <col min="32" max="32" width="5.44140625" style="54" customWidth="1"/>
    <col min="33" max="33" width="0.88671875" style="17" customWidth="1"/>
    <col min="34" max="34" width="3.6640625" style="54" bestFit="1" customWidth="1"/>
    <col min="35" max="35" width="5" style="54" customWidth="1"/>
    <col min="36" max="36" width="5.44140625" style="54" customWidth="1"/>
    <col min="37" max="37" width="0.88671875" style="17" customWidth="1"/>
    <col min="38" max="38" width="3.6640625" style="18" customWidth="1"/>
    <col min="39" max="39" width="5" style="18" customWidth="1"/>
    <col min="40" max="40" width="5.44140625" style="18" customWidth="1"/>
    <col min="41" max="41" width="0.88671875" style="17" customWidth="1"/>
    <col min="42" max="42" width="3.6640625" style="18" customWidth="1"/>
    <col min="43" max="43" width="6.33203125" style="18" customWidth="1"/>
    <col min="44" max="44" width="8.6640625" style="18" customWidth="1"/>
    <col min="45" max="45" width="0.88671875" style="17" customWidth="1"/>
    <col min="46" max="16384" width="11.5546875" style="18"/>
  </cols>
  <sheetData>
    <row r="1" spans="1:45" s="11" customFormat="1" x14ac:dyDescent="0.2">
      <c r="A1" s="455"/>
      <c r="B1" s="61"/>
      <c r="C1" s="67"/>
      <c r="D1" s="397"/>
      <c r="E1" s="398"/>
      <c r="F1" s="399" t="s">
        <v>238</v>
      </c>
      <c r="G1" s="400"/>
      <c r="H1" s="401"/>
      <c r="I1" s="5"/>
      <c r="J1" s="196" t="s">
        <v>27</v>
      </c>
      <c r="K1" s="396"/>
      <c r="L1" s="66"/>
      <c r="M1" s="393"/>
      <c r="N1" s="395" t="s">
        <v>212</v>
      </c>
      <c r="O1" s="394"/>
      <c r="P1" s="65"/>
      <c r="Q1" s="393"/>
      <c r="R1" s="429" t="s">
        <v>211</v>
      </c>
      <c r="S1" s="429"/>
      <c r="T1" s="430"/>
      <c r="U1" s="7"/>
      <c r="V1" s="303" t="s">
        <v>199</v>
      </c>
      <c r="W1" s="4"/>
      <c r="X1" s="303"/>
      <c r="Y1" s="7"/>
      <c r="Z1" s="303"/>
      <c r="AA1" s="4"/>
      <c r="AB1" s="304"/>
      <c r="AC1" s="8"/>
      <c r="AD1" s="304" t="s">
        <v>200</v>
      </c>
      <c r="AE1" s="9"/>
      <c r="AF1" s="10"/>
      <c r="AG1" s="8"/>
      <c r="AH1" s="304"/>
      <c r="AI1" s="304"/>
      <c r="AJ1" s="10"/>
      <c r="AK1" s="8"/>
      <c r="AN1" s="12"/>
      <c r="AO1" s="8"/>
      <c r="AR1" s="12"/>
      <c r="AS1" s="8"/>
    </row>
    <row r="2" spans="1:45" s="11" customFormat="1" x14ac:dyDescent="0.2">
      <c r="A2" s="455"/>
      <c r="B2" s="61"/>
      <c r="C2" s="1"/>
      <c r="D2" s="1"/>
      <c r="E2" s="2"/>
      <c r="F2" s="3"/>
      <c r="G2" s="4"/>
      <c r="H2" s="1"/>
      <c r="I2" s="5"/>
      <c r="J2" s="6"/>
      <c r="K2" s="4"/>
      <c r="L2" s="1"/>
      <c r="M2" s="7"/>
      <c r="N2" s="4"/>
      <c r="O2" s="4"/>
      <c r="P2" s="1"/>
      <c r="Q2" s="7"/>
      <c r="R2" s="13"/>
      <c r="S2" s="13"/>
      <c r="T2" s="7"/>
      <c r="U2" s="7"/>
      <c r="V2" s="4"/>
      <c r="W2" s="4"/>
      <c r="X2" s="1"/>
      <c r="Y2" s="7"/>
      <c r="Z2" s="4"/>
      <c r="AA2" s="4"/>
      <c r="AB2" s="1"/>
      <c r="AC2" s="8"/>
      <c r="AD2" s="9"/>
      <c r="AE2" s="9"/>
      <c r="AF2" s="10"/>
      <c r="AG2" s="8"/>
      <c r="AH2" s="9"/>
      <c r="AI2" s="9"/>
      <c r="AJ2" s="10"/>
      <c r="AK2" s="8"/>
      <c r="AN2" s="12"/>
      <c r="AO2" s="8"/>
      <c r="AR2" s="12"/>
      <c r="AS2" s="8"/>
    </row>
    <row r="3" spans="1:45" s="207" customFormat="1" ht="14.1" customHeight="1" x14ac:dyDescent="0.25">
      <c r="A3" s="377"/>
      <c r="B3" s="365" t="s">
        <v>198</v>
      </c>
      <c r="C3" s="292"/>
      <c r="D3" s="292"/>
      <c r="E3" s="366"/>
      <c r="F3" s="367"/>
      <c r="G3" s="368" t="s">
        <v>91</v>
      </c>
      <c r="H3" s="369"/>
      <c r="I3" s="370"/>
      <c r="J3" s="367"/>
      <c r="K3" s="368" t="s">
        <v>99</v>
      </c>
      <c r="L3" s="369"/>
      <c r="M3" s="370"/>
      <c r="N3" s="367"/>
      <c r="O3" s="368" t="s">
        <v>92</v>
      </c>
      <c r="P3" s="371"/>
      <c r="Q3" s="370"/>
      <c r="R3" s="367"/>
      <c r="S3" s="368" t="s">
        <v>93</v>
      </c>
      <c r="T3" s="369"/>
      <c r="U3" s="372"/>
      <c r="V3" s="373"/>
      <c r="W3" s="368" t="s">
        <v>94</v>
      </c>
      <c r="X3" s="369"/>
      <c r="Y3" s="370"/>
      <c r="Z3" s="367"/>
      <c r="AA3" s="368" t="s">
        <v>95</v>
      </c>
      <c r="AB3" s="369"/>
      <c r="AC3" s="374"/>
      <c r="AD3" s="375"/>
      <c r="AE3" s="368" t="s">
        <v>96</v>
      </c>
      <c r="AF3" s="376"/>
      <c r="AG3" s="374"/>
      <c r="AH3" s="375"/>
      <c r="AI3" s="368" t="s">
        <v>97</v>
      </c>
      <c r="AJ3" s="376"/>
      <c r="AK3" s="377"/>
      <c r="AL3" s="378"/>
      <c r="AM3" s="379" t="s">
        <v>98</v>
      </c>
      <c r="AN3" s="380"/>
      <c r="AO3" s="206"/>
      <c r="AP3" s="378"/>
      <c r="AQ3" s="381" t="s">
        <v>130</v>
      </c>
      <c r="AR3" s="382"/>
      <c r="AS3" s="206"/>
    </row>
    <row r="4" spans="1:45" s="22" customFormat="1" ht="28.8" customHeight="1" x14ac:dyDescent="0.2">
      <c r="A4" s="456"/>
      <c r="B4" s="62"/>
      <c r="C4" s="390" t="s">
        <v>129</v>
      </c>
      <c r="D4" s="390" t="s">
        <v>102</v>
      </c>
      <c r="E4" s="391" t="s">
        <v>101</v>
      </c>
      <c r="F4" s="383" t="s">
        <v>18</v>
      </c>
      <c r="G4" s="384" t="s">
        <v>19</v>
      </c>
      <c r="H4" s="385" t="s">
        <v>7</v>
      </c>
      <c r="I4" s="19"/>
      <c r="J4" s="383" t="s">
        <v>18</v>
      </c>
      <c r="K4" s="384" t="s">
        <v>19</v>
      </c>
      <c r="L4" s="385" t="s">
        <v>7</v>
      </c>
      <c r="M4" s="19"/>
      <c r="N4" s="383" t="s">
        <v>18</v>
      </c>
      <c r="O4" s="384" t="s">
        <v>19</v>
      </c>
      <c r="P4" s="385" t="s">
        <v>7</v>
      </c>
      <c r="Q4" s="19"/>
      <c r="R4" s="386" t="s">
        <v>18</v>
      </c>
      <c r="S4" s="384" t="s">
        <v>19</v>
      </c>
      <c r="T4" s="385" t="s">
        <v>7</v>
      </c>
      <c r="U4" s="19"/>
      <c r="V4" s="383" t="s">
        <v>18</v>
      </c>
      <c r="W4" s="384" t="s">
        <v>19</v>
      </c>
      <c r="X4" s="385" t="s">
        <v>7</v>
      </c>
      <c r="Y4" s="19"/>
      <c r="Z4" s="383" t="s">
        <v>18</v>
      </c>
      <c r="AA4" s="384" t="s">
        <v>19</v>
      </c>
      <c r="AB4" s="385" t="s">
        <v>7</v>
      </c>
      <c r="AC4" s="20"/>
      <c r="AD4" s="383" t="s">
        <v>18</v>
      </c>
      <c r="AE4" s="384" t="s">
        <v>19</v>
      </c>
      <c r="AF4" s="385" t="s">
        <v>7</v>
      </c>
      <c r="AG4" s="20"/>
      <c r="AH4" s="383" t="s">
        <v>18</v>
      </c>
      <c r="AI4" s="384" t="s">
        <v>19</v>
      </c>
      <c r="AJ4" s="385" t="s">
        <v>7</v>
      </c>
      <c r="AK4" s="21"/>
      <c r="AL4" s="387" t="s">
        <v>18</v>
      </c>
      <c r="AM4" s="388" t="s">
        <v>19</v>
      </c>
      <c r="AN4" s="389" t="s">
        <v>7</v>
      </c>
      <c r="AO4" s="21"/>
      <c r="AP4" s="387" t="s">
        <v>18</v>
      </c>
      <c r="AQ4" s="388" t="s">
        <v>19</v>
      </c>
      <c r="AR4" s="389" t="s">
        <v>7</v>
      </c>
      <c r="AS4" s="21"/>
    </row>
    <row r="5" spans="1:45" ht="5.55" customHeight="1" x14ac:dyDescent="0.2">
      <c r="A5" s="457"/>
      <c r="B5" s="61"/>
      <c r="C5" s="342"/>
      <c r="D5" s="342"/>
      <c r="E5" s="349"/>
      <c r="F5" s="24"/>
      <c r="G5" s="25"/>
      <c r="H5" s="26"/>
      <c r="I5" s="27"/>
      <c r="J5" s="28"/>
      <c r="K5" s="25"/>
      <c r="L5" s="26"/>
      <c r="N5" s="28"/>
      <c r="O5" s="25"/>
      <c r="P5" s="29"/>
      <c r="R5" s="28"/>
      <c r="S5" s="25"/>
      <c r="T5" s="26"/>
      <c r="V5" s="30"/>
      <c r="W5" s="31"/>
      <c r="X5" s="26"/>
      <c r="Z5" s="28"/>
      <c r="AA5" s="25"/>
      <c r="AB5" s="26"/>
      <c r="AC5" s="16"/>
      <c r="AD5" s="32"/>
      <c r="AE5" s="33"/>
      <c r="AF5" s="34"/>
      <c r="AG5" s="16"/>
      <c r="AH5" s="32"/>
      <c r="AI5" s="33"/>
      <c r="AJ5" s="34"/>
      <c r="AL5" s="35"/>
      <c r="AM5" s="36"/>
      <c r="AN5" s="37"/>
      <c r="AP5" s="35"/>
      <c r="AQ5" s="36"/>
      <c r="AR5" s="37"/>
    </row>
    <row r="6" spans="1:45" s="207" customFormat="1" ht="22.05" customHeight="1" x14ac:dyDescent="0.25">
      <c r="A6" s="363">
        <v>1</v>
      </c>
      <c r="B6" s="454" t="s">
        <v>214</v>
      </c>
      <c r="C6" s="466">
        <v>10</v>
      </c>
      <c r="D6" s="350"/>
      <c r="E6" s="351">
        <f t="shared" ref="E6:E12" si="0">C6+(D6/60)</f>
        <v>10</v>
      </c>
      <c r="F6" s="197"/>
      <c r="G6" s="198">
        <f>$E6*F6</f>
        <v>0</v>
      </c>
      <c r="H6" s="208"/>
      <c r="I6" s="200"/>
      <c r="J6" s="197"/>
      <c r="K6" s="198">
        <f>$E6*J6</f>
        <v>0</v>
      </c>
      <c r="L6" s="208"/>
      <c r="M6" s="201"/>
      <c r="N6" s="197"/>
      <c r="O6" s="198">
        <f>$E6*N6</f>
        <v>0</v>
      </c>
      <c r="P6" s="209"/>
      <c r="Q6" s="201"/>
      <c r="R6" s="197"/>
      <c r="S6" s="198">
        <f>$E6*R6</f>
        <v>0</v>
      </c>
      <c r="T6" s="208"/>
      <c r="U6" s="201"/>
      <c r="V6" s="197"/>
      <c r="W6" s="198">
        <f>$E6*V6</f>
        <v>0</v>
      </c>
      <c r="X6" s="210"/>
      <c r="Y6" s="201"/>
      <c r="Z6" s="197"/>
      <c r="AA6" s="198">
        <f>$E6*Z6</f>
        <v>0</v>
      </c>
      <c r="AB6" s="208"/>
      <c r="AC6" s="204"/>
      <c r="AD6" s="197"/>
      <c r="AE6" s="198">
        <f>$E6*AD6</f>
        <v>0</v>
      </c>
      <c r="AF6" s="211"/>
      <c r="AG6" s="204"/>
      <c r="AH6" s="197"/>
      <c r="AI6" s="198">
        <f>$E6*AH6</f>
        <v>0</v>
      </c>
      <c r="AJ6" s="211"/>
      <c r="AK6" s="206"/>
      <c r="AL6" s="197"/>
      <c r="AM6" s="198">
        <f>$E6*AL6</f>
        <v>0</v>
      </c>
      <c r="AN6" s="305"/>
      <c r="AO6" s="206"/>
      <c r="AP6" s="308">
        <f>SUM(F6+J6+N6+R6+V6+Z6+AD6+AH6+AL6)</f>
        <v>0</v>
      </c>
      <c r="AQ6" s="309">
        <f>SUM(G6+K6+O6+S6+W6+AA6+AE6+AI6+AM6)</f>
        <v>0</v>
      </c>
      <c r="AR6" s="211"/>
      <c r="AS6" s="206"/>
    </row>
    <row r="7" spans="1:45" s="207" customFormat="1" ht="22.05" customHeight="1" x14ac:dyDescent="0.25">
      <c r="A7" s="363">
        <v>2</v>
      </c>
      <c r="B7" s="212" t="s">
        <v>215</v>
      </c>
      <c r="C7" s="467">
        <v>1.5</v>
      </c>
      <c r="D7" s="350"/>
      <c r="E7" s="351">
        <f t="shared" si="0"/>
        <v>1.5</v>
      </c>
      <c r="F7" s="197"/>
      <c r="G7" s="198">
        <f t="shared" ref="G7:G11" si="1">$E7*F7</f>
        <v>0</v>
      </c>
      <c r="H7" s="199"/>
      <c r="I7" s="200"/>
      <c r="J7" s="197"/>
      <c r="K7" s="198">
        <f>$E7*J7</f>
        <v>0</v>
      </c>
      <c r="L7" s="199"/>
      <c r="M7" s="201"/>
      <c r="N7" s="197"/>
      <c r="O7" s="198">
        <f>$E7*N7</f>
        <v>0</v>
      </c>
      <c r="P7" s="202"/>
      <c r="Q7" s="201"/>
      <c r="R7" s="197"/>
      <c r="S7" s="198">
        <f>$E7*R7</f>
        <v>0</v>
      </c>
      <c r="T7" s="199"/>
      <c r="U7" s="201"/>
      <c r="V7" s="197"/>
      <c r="W7" s="198">
        <f>$E7*V7</f>
        <v>0</v>
      </c>
      <c r="X7" s="203"/>
      <c r="Y7" s="201"/>
      <c r="Z7" s="197"/>
      <c r="AA7" s="198">
        <f>$E7*Z7</f>
        <v>0</v>
      </c>
      <c r="AB7" s="199"/>
      <c r="AC7" s="204"/>
      <c r="AD7" s="197"/>
      <c r="AE7" s="198">
        <f>$E7*AD7</f>
        <v>0</v>
      </c>
      <c r="AF7" s="205"/>
      <c r="AG7" s="204"/>
      <c r="AH7" s="197"/>
      <c r="AI7" s="198">
        <f>$E7*AH7</f>
        <v>0</v>
      </c>
      <c r="AJ7" s="205"/>
      <c r="AK7" s="206"/>
      <c r="AL7" s="197"/>
      <c r="AM7" s="252">
        <f>$E7*AL7</f>
        <v>0</v>
      </c>
      <c r="AN7" s="306"/>
      <c r="AO7" s="206"/>
      <c r="AP7" s="310">
        <f t="shared" ref="AP7:AP14" si="2">SUM(F7+J7+N7+R7+V7+Z7+AD7+AH7+AL7)</f>
        <v>0</v>
      </c>
      <c r="AQ7" s="311">
        <f t="shared" ref="AQ7:AQ12" si="3">SUM(G7+K7+O7+S7+W7+AA7+AE7+AI7+AM7)</f>
        <v>0</v>
      </c>
      <c r="AR7" s="205"/>
      <c r="AS7" s="206"/>
    </row>
    <row r="8" spans="1:45" s="207" customFormat="1" ht="22.05" customHeight="1" x14ac:dyDescent="0.25">
      <c r="A8" s="363">
        <v>3</v>
      </c>
      <c r="B8" s="212" t="s">
        <v>216</v>
      </c>
      <c r="C8" s="467">
        <v>2.5</v>
      </c>
      <c r="D8" s="350"/>
      <c r="E8" s="351">
        <f t="shared" ref="E8" si="4">C8+(D8/60)</f>
        <v>2.5</v>
      </c>
      <c r="F8" s="197"/>
      <c r="G8" s="198">
        <f t="shared" ref="G8" si="5">$E8*F8</f>
        <v>0</v>
      </c>
      <c r="H8" s="199"/>
      <c r="I8" s="200"/>
      <c r="J8" s="197"/>
      <c r="K8" s="198">
        <f>$E8*J8</f>
        <v>0</v>
      </c>
      <c r="L8" s="199"/>
      <c r="M8" s="201"/>
      <c r="N8" s="197"/>
      <c r="O8" s="198">
        <f>$E8*N8</f>
        <v>0</v>
      </c>
      <c r="P8" s="202"/>
      <c r="Q8" s="201"/>
      <c r="R8" s="197"/>
      <c r="S8" s="198">
        <f>$E8*R8</f>
        <v>0</v>
      </c>
      <c r="T8" s="199"/>
      <c r="U8" s="201"/>
      <c r="V8" s="197"/>
      <c r="W8" s="198">
        <f>$E8*V8</f>
        <v>0</v>
      </c>
      <c r="X8" s="203"/>
      <c r="Y8" s="201"/>
      <c r="Z8" s="197"/>
      <c r="AA8" s="198">
        <f>$E8*Z8</f>
        <v>0</v>
      </c>
      <c r="AB8" s="199"/>
      <c r="AC8" s="204"/>
      <c r="AD8" s="197"/>
      <c r="AE8" s="198">
        <f>$E8*AD8</f>
        <v>0</v>
      </c>
      <c r="AF8" s="205"/>
      <c r="AG8" s="204"/>
      <c r="AH8" s="197"/>
      <c r="AI8" s="198">
        <f>$E8*AH8</f>
        <v>0</v>
      </c>
      <c r="AJ8" s="205"/>
      <c r="AK8" s="206"/>
      <c r="AL8" s="197"/>
      <c r="AM8" s="252">
        <f>$E8*AL8</f>
        <v>0</v>
      </c>
      <c r="AN8" s="306"/>
      <c r="AO8" s="206"/>
      <c r="AP8" s="310">
        <f t="shared" ref="AP8" si="6">SUM(F8+J8+N8+R8+V8+Z8+AD8+AH8+AL8)</f>
        <v>0</v>
      </c>
      <c r="AQ8" s="311">
        <f t="shared" ref="AQ8" si="7">SUM(G8+K8+O8+S8+W8+AA8+AE8+AI8+AM8)</f>
        <v>0</v>
      </c>
      <c r="AR8" s="205"/>
      <c r="AS8" s="206"/>
    </row>
    <row r="9" spans="1:45" s="207" customFormat="1" ht="22.05" customHeight="1" x14ac:dyDescent="0.25">
      <c r="A9" s="363">
        <v>4</v>
      </c>
      <c r="B9" s="454" t="s">
        <v>217</v>
      </c>
      <c r="C9" s="467">
        <v>11.5</v>
      </c>
      <c r="D9" s="350"/>
      <c r="E9" s="351">
        <f t="shared" si="0"/>
        <v>11.5</v>
      </c>
      <c r="F9" s="197"/>
      <c r="G9" s="198">
        <f t="shared" si="1"/>
        <v>0</v>
      </c>
      <c r="H9" s="199"/>
      <c r="I9" s="200"/>
      <c r="J9" s="197"/>
      <c r="K9" s="198">
        <f t="shared" ref="K9:K12" si="8">$E9*J9</f>
        <v>0</v>
      </c>
      <c r="L9" s="199"/>
      <c r="M9" s="201"/>
      <c r="N9" s="197"/>
      <c r="O9" s="198">
        <f t="shared" ref="O9:O12" si="9">$E9*N9</f>
        <v>0</v>
      </c>
      <c r="P9" s="202"/>
      <c r="Q9" s="201"/>
      <c r="R9" s="197"/>
      <c r="S9" s="198">
        <f t="shared" ref="S9:S12" si="10">$E9*R9</f>
        <v>0</v>
      </c>
      <c r="T9" s="199"/>
      <c r="U9" s="201"/>
      <c r="V9" s="197"/>
      <c r="W9" s="198">
        <f t="shared" ref="W9:W12" si="11">$E9*V9</f>
        <v>0</v>
      </c>
      <c r="X9" s="203"/>
      <c r="Y9" s="201"/>
      <c r="Z9" s="197"/>
      <c r="AA9" s="198">
        <f t="shared" ref="AA9:AA12" si="12">$E9*Z9</f>
        <v>0</v>
      </c>
      <c r="AB9" s="199"/>
      <c r="AC9" s="204"/>
      <c r="AD9" s="197"/>
      <c r="AE9" s="198">
        <f t="shared" ref="AE9:AE12" si="13">$E9*AD9</f>
        <v>0</v>
      </c>
      <c r="AF9" s="205"/>
      <c r="AG9" s="204"/>
      <c r="AH9" s="197"/>
      <c r="AI9" s="198">
        <f t="shared" ref="AI9:AI12" si="14">$E9*AH9</f>
        <v>0</v>
      </c>
      <c r="AJ9" s="205"/>
      <c r="AK9" s="206"/>
      <c r="AL9" s="197"/>
      <c r="AM9" s="252">
        <f t="shared" ref="AM9:AM12" si="15">$E9*AL9</f>
        <v>0</v>
      </c>
      <c r="AN9" s="306"/>
      <c r="AO9" s="206"/>
      <c r="AP9" s="310">
        <f t="shared" si="2"/>
        <v>0</v>
      </c>
      <c r="AQ9" s="311">
        <f t="shared" si="3"/>
        <v>0</v>
      </c>
      <c r="AR9" s="205"/>
      <c r="AS9" s="206"/>
    </row>
    <row r="10" spans="1:45" s="207" customFormat="1" ht="10.95" customHeight="1" x14ac:dyDescent="0.25">
      <c r="A10" s="363">
        <v>5</v>
      </c>
      <c r="B10" s="212" t="s">
        <v>8</v>
      </c>
      <c r="C10" s="467">
        <v>16</v>
      </c>
      <c r="D10" s="350"/>
      <c r="E10" s="351">
        <f t="shared" si="0"/>
        <v>16</v>
      </c>
      <c r="F10" s="197"/>
      <c r="G10" s="198">
        <f t="shared" si="1"/>
        <v>0</v>
      </c>
      <c r="H10" s="199"/>
      <c r="I10" s="200"/>
      <c r="J10" s="197"/>
      <c r="K10" s="198">
        <f t="shared" si="8"/>
        <v>0</v>
      </c>
      <c r="L10" s="199"/>
      <c r="M10" s="201"/>
      <c r="N10" s="197"/>
      <c r="O10" s="198">
        <f t="shared" si="9"/>
        <v>0</v>
      </c>
      <c r="P10" s="202"/>
      <c r="Q10" s="201"/>
      <c r="R10" s="197"/>
      <c r="S10" s="198">
        <f t="shared" si="10"/>
        <v>0</v>
      </c>
      <c r="T10" s="199"/>
      <c r="U10" s="201"/>
      <c r="V10" s="197"/>
      <c r="W10" s="198">
        <f t="shared" si="11"/>
        <v>0</v>
      </c>
      <c r="X10" s="203"/>
      <c r="Y10" s="201"/>
      <c r="Z10" s="197"/>
      <c r="AA10" s="198">
        <f t="shared" si="12"/>
        <v>0</v>
      </c>
      <c r="AB10" s="199"/>
      <c r="AC10" s="204"/>
      <c r="AD10" s="197"/>
      <c r="AE10" s="198">
        <f t="shared" si="13"/>
        <v>0</v>
      </c>
      <c r="AF10" s="205"/>
      <c r="AG10" s="204"/>
      <c r="AH10" s="197"/>
      <c r="AI10" s="198">
        <f t="shared" si="14"/>
        <v>0</v>
      </c>
      <c r="AJ10" s="205"/>
      <c r="AK10" s="206"/>
      <c r="AL10" s="197"/>
      <c r="AM10" s="252">
        <f t="shared" si="15"/>
        <v>0</v>
      </c>
      <c r="AN10" s="306"/>
      <c r="AO10" s="206"/>
      <c r="AP10" s="310">
        <f t="shared" si="2"/>
        <v>0</v>
      </c>
      <c r="AQ10" s="311">
        <f t="shared" si="3"/>
        <v>0</v>
      </c>
      <c r="AR10" s="205"/>
      <c r="AS10" s="206"/>
    </row>
    <row r="11" spans="1:45" s="207" customFormat="1" ht="22.05" customHeight="1" x14ac:dyDescent="0.25">
      <c r="A11" s="363">
        <v>6</v>
      </c>
      <c r="B11" s="212" t="s">
        <v>218</v>
      </c>
      <c r="C11" s="467">
        <v>2</v>
      </c>
      <c r="D11" s="350"/>
      <c r="E11" s="352">
        <f t="shared" si="0"/>
        <v>2</v>
      </c>
      <c r="F11" s="197"/>
      <c r="G11" s="198">
        <f t="shared" si="1"/>
        <v>0</v>
      </c>
      <c r="H11" s="199"/>
      <c r="I11" s="200"/>
      <c r="J11" s="197"/>
      <c r="K11" s="198">
        <f t="shared" si="8"/>
        <v>0</v>
      </c>
      <c r="L11" s="199"/>
      <c r="M11" s="201"/>
      <c r="N11" s="197"/>
      <c r="O11" s="198">
        <f t="shared" si="9"/>
        <v>0</v>
      </c>
      <c r="P11" s="202"/>
      <c r="Q11" s="201"/>
      <c r="R11" s="197"/>
      <c r="S11" s="198">
        <f>$E11*R11</f>
        <v>0</v>
      </c>
      <c r="T11" s="199"/>
      <c r="U11" s="201"/>
      <c r="V11" s="197"/>
      <c r="W11" s="198">
        <f>$E11*V11</f>
        <v>0</v>
      </c>
      <c r="X11" s="203"/>
      <c r="Y11" s="201"/>
      <c r="Z11" s="197"/>
      <c r="AA11" s="198">
        <f>$E11*Z11</f>
        <v>0</v>
      </c>
      <c r="AB11" s="199"/>
      <c r="AC11" s="204"/>
      <c r="AD11" s="197"/>
      <c r="AE11" s="198">
        <f>$E11*AD11</f>
        <v>0</v>
      </c>
      <c r="AF11" s="205"/>
      <c r="AG11" s="204"/>
      <c r="AH11" s="197"/>
      <c r="AI11" s="198">
        <f>$E11*AH11</f>
        <v>0</v>
      </c>
      <c r="AJ11" s="205"/>
      <c r="AK11" s="206"/>
      <c r="AL11" s="197"/>
      <c r="AM11" s="252">
        <f>$E11*AL11</f>
        <v>0</v>
      </c>
      <c r="AN11" s="306"/>
      <c r="AO11" s="206"/>
      <c r="AP11" s="310">
        <f t="shared" si="2"/>
        <v>0</v>
      </c>
      <c r="AQ11" s="311">
        <f t="shared" si="3"/>
        <v>0</v>
      </c>
      <c r="AR11" s="205"/>
      <c r="AS11" s="206"/>
    </row>
    <row r="12" spans="1:45" s="207" customFormat="1" ht="10.95" customHeight="1" x14ac:dyDescent="0.25">
      <c r="A12" s="363">
        <v>7</v>
      </c>
      <c r="B12" s="212" t="s">
        <v>103</v>
      </c>
      <c r="C12" s="467">
        <v>0.5</v>
      </c>
      <c r="D12" s="353"/>
      <c r="E12" s="352">
        <f t="shared" si="0"/>
        <v>0.5</v>
      </c>
      <c r="F12" s="197"/>
      <c r="G12" s="198">
        <f>$E12*F12</f>
        <v>0</v>
      </c>
      <c r="H12" s="199"/>
      <c r="I12" s="200"/>
      <c r="J12" s="197"/>
      <c r="K12" s="198">
        <f t="shared" si="8"/>
        <v>0</v>
      </c>
      <c r="L12" s="199"/>
      <c r="M12" s="201"/>
      <c r="N12" s="197"/>
      <c r="O12" s="198">
        <f t="shared" si="9"/>
        <v>0</v>
      </c>
      <c r="P12" s="202"/>
      <c r="Q12" s="201"/>
      <c r="R12" s="197"/>
      <c r="S12" s="198">
        <f t="shared" si="10"/>
        <v>0</v>
      </c>
      <c r="T12" s="199"/>
      <c r="U12" s="201"/>
      <c r="V12" s="197"/>
      <c r="W12" s="198">
        <f t="shared" si="11"/>
        <v>0</v>
      </c>
      <c r="X12" s="203"/>
      <c r="Y12" s="201"/>
      <c r="Z12" s="197"/>
      <c r="AA12" s="198">
        <f t="shared" si="12"/>
        <v>0</v>
      </c>
      <c r="AB12" s="199"/>
      <c r="AC12" s="204"/>
      <c r="AD12" s="197"/>
      <c r="AE12" s="198">
        <f t="shared" si="13"/>
        <v>0</v>
      </c>
      <c r="AF12" s="205"/>
      <c r="AG12" s="204"/>
      <c r="AH12" s="197"/>
      <c r="AI12" s="198">
        <f t="shared" si="14"/>
        <v>0</v>
      </c>
      <c r="AJ12" s="205"/>
      <c r="AK12" s="206"/>
      <c r="AL12" s="197"/>
      <c r="AM12" s="252">
        <f t="shared" si="15"/>
        <v>0</v>
      </c>
      <c r="AN12" s="306"/>
      <c r="AO12" s="206"/>
      <c r="AP12" s="310">
        <f t="shared" si="2"/>
        <v>0</v>
      </c>
      <c r="AQ12" s="311">
        <f t="shared" si="3"/>
        <v>0</v>
      </c>
      <c r="AR12" s="205"/>
      <c r="AS12" s="206"/>
    </row>
    <row r="13" spans="1:45" s="207" customFormat="1" ht="10.95" customHeight="1" x14ac:dyDescent="0.25">
      <c r="A13" s="363">
        <v>8</v>
      </c>
      <c r="B13" s="301" t="s">
        <v>131</v>
      </c>
      <c r="C13" s="344"/>
      <c r="D13" s="353"/>
      <c r="E13" s="352"/>
      <c r="F13" s="214"/>
      <c r="G13" s="215"/>
      <c r="H13" s="216"/>
      <c r="I13" s="217"/>
      <c r="J13" s="214"/>
      <c r="K13" s="215"/>
      <c r="L13" s="216"/>
      <c r="M13" s="201"/>
      <c r="N13" s="218"/>
      <c r="O13" s="215"/>
      <c r="P13" s="199"/>
      <c r="Q13" s="201"/>
      <c r="R13" s="214"/>
      <c r="S13" s="215"/>
      <c r="T13" s="216"/>
      <c r="U13" s="201"/>
      <c r="V13" s="214"/>
      <c r="W13" s="215"/>
      <c r="X13" s="203"/>
      <c r="Y13" s="201"/>
      <c r="Z13" s="218"/>
      <c r="AA13" s="215"/>
      <c r="AB13" s="199"/>
      <c r="AC13" s="206"/>
      <c r="AD13" s="219"/>
      <c r="AE13" s="215"/>
      <c r="AF13" s="205"/>
      <c r="AG13" s="206"/>
      <c r="AH13" s="219"/>
      <c r="AI13" s="215"/>
      <c r="AJ13" s="205"/>
      <c r="AK13" s="206"/>
      <c r="AL13" s="218"/>
      <c r="AM13" s="215"/>
      <c r="AN13" s="307"/>
      <c r="AO13" s="206"/>
      <c r="AP13" s="310"/>
      <c r="AQ13" s="311">
        <f>SUM(G13+K13+O13+S13+W13+AA13+AE13+AI13+AM13)</f>
        <v>0</v>
      </c>
      <c r="AR13" s="199"/>
      <c r="AS13" s="206"/>
    </row>
    <row r="14" spans="1:45" s="207" customFormat="1" ht="10.95" customHeight="1" x14ac:dyDescent="0.25">
      <c r="A14" s="363">
        <v>9</v>
      </c>
      <c r="B14" s="301" t="s">
        <v>124</v>
      </c>
      <c r="C14" s="431"/>
      <c r="D14" s="350"/>
      <c r="E14" s="352">
        <f t="shared" ref="E14" si="16">C14+(D14/60)</f>
        <v>0</v>
      </c>
      <c r="F14" s="197"/>
      <c r="G14" s="198">
        <f>$E14*F14</f>
        <v>0</v>
      </c>
      <c r="H14" s="199"/>
      <c r="I14" s="200"/>
      <c r="J14" s="197"/>
      <c r="K14" s="198">
        <f>$E14*J14</f>
        <v>0</v>
      </c>
      <c r="L14" s="199"/>
      <c r="M14" s="201"/>
      <c r="N14" s="197"/>
      <c r="O14" s="198">
        <f>$E14*N14</f>
        <v>0</v>
      </c>
      <c r="P14" s="202"/>
      <c r="Q14" s="201"/>
      <c r="R14" s="197"/>
      <c r="S14" s="198">
        <f>$E14*R14</f>
        <v>0</v>
      </c>
      <c r="T14" s="199"/>
      <c r="U14" s="201"/>
      <c r="V14" s="197"/>
      <c r="W14" s="198">
        <f>$E14*V14</f>
        <v>0</v>
      </c>
      <c r="X14" s="203"/>
      <c r="Y14" s="201"/>
      <c r="Z14" s="197"/>
      <c r="AA14" s="198">
        <f>$E14*Z14</f>
        <v>0</v>
      </c>
      <c r="AB14" s="199"/>
      <c r="AC14" s="204"/>
      <c r="AD14" s="197"/>
      <c r="AE14" s="198">
        <f>$E14*AD14</f>
        <v>0</v>
      </c>
      <c r="AF14" s="205"/>
      <c r="AG14" s="204"/>
      <c r="AH14" s="197"/>
      <c r="AI14" s="198">
        <f>$E14*AH14</f>
        <v>0</v>
      </c>
      <c r="AJ14" s="205"/>
      <c r="AK14" s="206"/>
      <c r="AL14" s="197"/>
      <c r="AM14" s="252">
        <f>$E14*AL14</f>
        <v>0</v>
      </c>
      <c r="AN14" s="306"/>
      <c r="AO14" s="206"/>
      <c r="AP14" s="310">
        <f t="shared" si="2"/>
        <v>0</v>
      </c>
      <c r="AQ14" s="311">
        <f>SUM(G14+K14+O14+S14+W14+AA14+AE14+AI14+AM14)</f>
        <v>0</v>
      </c>
      <c r="AR14" s="205"/>
      <c r="AS14" s="206"/>
    </row>
    <row r="15" spans="1:45" s="207" customFormat="1" ht="22.05" customHeight="1" x14ac:dyDescent="0.25">
      <c r="A15" s="363">
        <v>10</v>
      </c>
      <c r="B15" s="301" t="s">
        <v>213</v>
      </c>
      <c r="C15" s="344"/>
      <c r="D15" s="353"/>
      <c r="E15" s="352"/>
      <c r="F15" s="214"/>
      <c r="G15" s="215"/>
      <c r="H15" s="216"/>
      <c r="I15" s="217"/>
      <c r="J15" s="214"/>
      <c r="K15" s="215"/>
      <c r="L15" s="216"/>
      <c r="M15" s="201"/>
      <c r="N15" s="218"/>
      <c r="O15" s="215"/>
      <c r="P15" s="199"/>
      <c r="Q15" s="201"/>
      <c r="R15" s="214"/>
      <c r="S15" s="215"/>
      <c r="T15" s="216"/>
      <c r="U15" s="201"/>
      <c r="V15" s="214"/>
      <c r="W15" s="215"/>
      <c r="X15" s="203"/>
      <c r="Y15" s="201"/>
      <c r="Z15" s="218"/>
      <c r="AA15" s="215"/>
      <c r="AB15" s="199"/>
      <c r="AC15" s="206"/>
      <c r="AD15" s="219"/>
      <c r="AE15" s="215"/>
      <c r="AF15" s="205"/>
      <c r="AG15" s="206"/>
      <c r="AH15" s="219"/>
      <c r="AI15" s="215"/>
      <c r="AJ15" s="205"/>
      <c r="AK15" s="206"/>
      <c r="AL15" s="312"/>
      <c r="AM15" s="215"/>
      <c r="AN15" s="307"/>
      <c r="AO15" s="206"/>
      <c r="AP15" s="218"/>
      <c r="AQ15" s="311">
        <f>SUM(G15+K15+O15+S15+W15+AA15+AE15+AI15+AM15)</f>
        <v>0</v>
      </c>
      <c r="AR15" s="199"/>
      <c r="AS15" s="206"/>
    </row>
    <row r="16" spans="1:45" s="232" customFormat="1" ht="10.95" customHeight="1" x14ac:dyDescent="0.25">
      <c r="A16" s="363">
        <v>11</v>
      </c>
      <c r="B16" s="220" t="s">
        <v>77</v>
      </c>
      <c r="C16" s="345"/>
      <c r="D16" s="345"/>
      <c r="E16" s="354"/>
      <c r="F16" s="223"/>
      <c r="G16" s="302"/>
      <c r="H16" s="225">
        <f>SUM(G6:G15)</f>
        <v>0</v>
      </c>
      <c r="I16" s="226"/>
      <c r="J16" s="223"/>
      <c r="K16" s="221"/>
      <c r="L16" s="225">
        <f>SUM(K6:K15)</f>
        <v>0</v>
      </c>
      <c r="M16" s="227"/>
      <c r="N16" s="223"/>
      <c r="O16" s="221"/>
      <c r="P16" s="225">
        <f>SUM(O6:O15)</f>
        <v>0</v>
      </c>
      <c r="Q16" s="227"/>
      <c r="R16" s="223"/>
      <c r="S16" s="221"/>
      <c r="T16" s="225">
        <f>SUM(S6:S15)</f>
        <v>0</v>
      </c>
      <c r="U16" s="227"/>
      <c r="V16" s="223"/>
      <c r="W16" s="221"/>
      <c r="X16" s="225">
        <f>SUM(W6:W15)</f>
        <v>0</v>
      </c>
      <c r="Y16" s="227"/>
      <c r="Z16" s="223"/>
      <c r="AA16" s="221"/>
      <c r="AB16" s="225">
        <f>SUM(AA6:AA15)</f>
        <v>0</v>
      </c>
      <c r="AC16" s="228"/>
      <c r="AD16" s="229"/>
      <c r="AE16" s="230"/>
      <c r="AF16" s="225">
        <f>SUM(AE6:AE15)</f>
        <v>0</v>
      </c>
      <c r="AG16" s="228"/>
      <c r="AH16" s="229"/>
      <c r="AI16" s="230"/>
      <c r="AJ16" s="225">
        <f>SUM(AI6:AI15)</f>
        <v>0</v>
      </c>
      <c r="AK16" s="231"/>
      <c r="AL16" s="313"/>
      <c r="AM16" s="222"/>
      <c r="AN16" s="225">
        <f>SUM(AM6:AM15)</f>
        <v>0</v>
      </c>
      <c r="AO16" s="231"/>
      <c r="AP16" s="313"/>
      <c r="AQ16" s="334">
        <f>SUM(H16+L16+P16+T16+X16+AB16+AF16+AJ16+AN16)</f>
        <v>0</v>
      </c>
      <c r="AR16" s="320">
        <f>SUM(AQ6:AQ15)</f>
        <v>0</v>
      </c>
      <c r="AS16" s="206"/>
    </row>
    <row r="17" spans="1:45" s="232" customFormat="1" ht="10.95" customHeight="1" x14ac:dyDescent="0.25">
      <c r="A17" s="363"/>
      <c r="B17" s="233"/>
      <c r="C17" s="344"/>
      <c r="D17" s="344"/>
      <c r="E17" s="355"/>
      <c r="F17" s="214"/>
      <c r="G17" s="213"/>
      <c r="H17" s="216"/>
      <c r="I17" s="217"/>
      <c r="J17" s="214"/>
      <c r="K17" s="213"/>
      <c r="L17" s="216"/>
      <c r="M17" s="201"/>
      <c r="N17" s="214"/>
      <c r="O17" s="213"/>
      <c r="P17" s="202"/>
      <c r="Q17" s="201"/>
      <c r="R17" s="214"/>
      <c r="S17" s="213"/>
      <c r="T17" s="199"/>
      <c r="U17" s="201"/>
      <c r="V17" s="214"/>
      <c r="W17" s="213"/>
      <c r="X17" s="216"/>
      <c r="Y17" s="201"/>
      <c r="Z17" s="214"/>
      <c r="AA17" s="213"/>
      <c r="AB17" s="199"/>
      <c r="AC17" s="204"/>
      <c r="AD17" s="235"/>
      <c r="AE17" s="236"/>
      <c r="AF17" s="205"/>
      <c r="AG17" s="204"/>
      <c r="AH17" s="235"/>
      <c r="AI17" s="236"/>
      <c r="AJ17" s="205"/>
      <c r="AK17" s="206"/>
      <c r="AL17" s="314"/>
      <c r="AM17" s="234"/>
      <c r="AN17" s="306"/>
      <c r="AO17" s="206"/>
      <c r="AP17" s="314"/>
      <c r="AQ17" s="234"/>
      <c r="AR17" s="306"/>
      <c r="AS17" s="206"/>
    </row>
    <row r="18" spans="1:45" s="207" customFormat="1" ht="22.05" customHeight="1" x14ac:dyDescent="0.25">
      <c r="A18" s="363">
        <v>12</v>
      </c>
      <c r="B18" s="212" t="s">
        <v>197</v>
      </c>
      <c r="C18" s="467">
        <v>5</v>
      </c>
      <c r="D18" s="350"/>
      <c r="E18" s="352">
        <f t="shared" ref="E18:E22" si="17">C18+(D18/60)</f>
        <v>5</v>
      </c>
      <c r="F18" s="197"/>
      <c r="G18" s="198">
        <f>$E18*F18</f>
        <v>0</v>
      </c>
      <c r="H18" s="216"/>
      <c r="I18" s="217"/>
      <c r="J18" s="197"/>
      <c r="K18" s="198">
        <f>$E18*J18</f>
        <v>0</v>
      </c>
      <c r="L18" s="216"/>
      <c r="M18" s="201"/>
      <c r="N18" s="197"/>
      <c r="O18" s="198">
        <f>$E18*N18</f>
        <v>0</v>
      </c>
      <c r="P18" s="202"/>
      <c r="Q18" s="201"/>
      <c r="R18" s="197"/>
      <c r="S18" s="198">
        <f>$E18*R18</f>
        <v>0</v>
      </c>
      <c r="T18" s="199"/>
      <c r="U18" s="201"/>
      <c r="V18" s="197"/>
      <c r="W18" s="198">
        <f>$E18*V18</f>
        <v>0</v>
      </c>
      <c r="X18" s="216"/>
      <c r="Y18" s="201"/>
      <c r="Z18" s="197"/>
      <c r="AA18" s="198">
        <f>$E18*Z18</f>
        <v>0</v>
      </c>
      <c r="AB18" s="199"/>
      <c r="AC18" s="204"/>
      <c r="AD18" s="197"/>
      <c r="AE18" s="198">
        <f>$E18*AD18</f>
        <v>0</v>
      </c>
      <c r="AF18" s="205"/>
      <c r="AG18" s="204"/>
      <c r="AH18" s="197"/>
      <c r="AI18" s="198">
        <f>$E18*AH18</f>
        <v>0</v>
      </c>
      <c r="AJ18" s="205"/>
      <c r="AK18" s="206"/>
      <c r="AL18" s="197"/>
      <c r="AM18" s="252">
        <f>$E18*AL18</f>
        <v>0</v>
      </c>
      <c r="AN18" s="306"/>
      <c r="AO18" s="206"/>
      <c r="AP18" s="310">
        <f>SUM(F18+J18+N18+R18+V18+Z18+AD18+AH18+AL18)</f>
        <v>0</v>
      </c>
      <c r="AQ18" s="311">
        <f>SUM(G18+K18+O18+S18+W18+AA18+AE18+AI18+AM18)</f>
        <v>0</v>
      </c>
      <c r="AR18" s="306"/>
      <c r="AS18" s="206"/>
    </row>
    <row r="19" spans="1:45" s="207" customFormat="1" ht="22.05" customHeight="1" x14ac:dyDescent="0.25">
      <c r="A19" s="363">
        <v>13</v>
      </c>
      <c r="B19" s="212" t="s">
        <v>226</v>
      </c>
      <c r="C19" s="467">
        <v>1.5</v>
      </c>
      <c r="D19" s="350"/>
      <c r="E19" s="352">
        <f t="shared" si="17"/>
        <v>1.5</v>
      </c>
      <c r="F19" s="197"/>
      <c r="G19" s="198">
        <f>$E19*F19</f>
        <v>0</v>
      </c>
      <c r="H19" s="216"/>
      <c r="I19" s="217"/>
      <c r="J19" s="197"/>
      <c r="K19" s="198">
        <f>$E19*J19</f>
        <v>0</v>
      </c>
      <c r="L19" s="216"/>
      <c r="M19" s="201"/>
      <c r="N19" s="197"/>
      <c r="O19" s="198">
        <f>$E19*N19</f>
        <v>0</v>
      </c>
      <c r="P19" s="202"/>
      <c r="Q19" s="201"/>
      <c r="R19" s="197"/>
      <c r="S19" s="198">
        <f>$E19*R19</f>
        <v>0</v>
      </c>
      <c r="T19" s="199"/>
      <c r="U19" s="201"/>
      <c r="V19" s="197"/>
      <c r="W19" s="198">
        <f>$E19*V19</f>
        <v>0</v>
      </c>
      <c r="X19" s="216"/>
      <c r="Y19" s="201"/>
      <c r="Z19" s="197"/>
      <c r="AA19" s="198">
        <f>$E19*Z19</f>
        <v>0</v>
      </c>
      <c r="AB19" s="199"/>
      <c r="AC19" s="204"/>
      <c r="AD19" s="197"/>
      <c r="AE19" s="198">
        <f>$E19*AD19</f>
        <v>0</v>
      </c>
      <c r="AF19" s="205"/>
      <c r="AG19" s="204"/>
      <c r="AH19" s="197"/>
      <c r="AI19" s="198">
        <f>$E19*AH19</f>
        <v>0</v>
      </c>
      <c r="AJ19" s="205"/>
      <c r="AK19" s="206"/>
      <c r="AL19" s="197"/>
      <c r="AM19" s="252">
        <f>$E19*AL19</f>
        <v>0</v>
      </c>
      <c r="AN19" s="306"/>
      <c r="AO19" s="206"/>
      <c r="AP19" s="310">
        <f t="shared" ref="AP19:AP22" si="18">SUM(F19+J19+N19+R19+V19+Z19+AD19+AH19+AL19)</f>
        <v>0</v>
      </c>
      <c r="AQ19" s="311">
        <f t="shared" ref="AQ19:AQ21" si="19">SUM(G19+K19+O19+S19+W19+AA19+AE19+AI19+AM19)</f>
        <v>0</v>
      </c>
      <c r="AR19" s="306"/>
      <c r="AS19" s="206"/>
    </row>
    <row r="20" spans="1:45" s="207" customFormat="1" ht="10.95" customHeight="1" x14ac:dyDescent="0.25">
      <c r="A20" s="363">
        <v>14</v>
      </c>
      <c r="B20" s="212" t="s">
        <v>104</v>
      </c>
      <c r="C20" s="467">
        <v>9.5</v>
      </c>
      <c r="D20" s="350"/>
      <c r="E20" s="352">
        <f t="shared" si="17"/>
        <v>9.5</v>
      </c>
      <c r="F20" s="197"/>
      <c r="G20" s="198">
        <f>$E20*F20</f>
        <v>0</v>
      </c>
      <c r="H20" s="216"/>
      <c r="I20" s="217"/>
      <c r="J20" s="197"/>
      <c r="K20" s="198">
        <f>$E20*J20</f>
        <v>0</v>
      </c>
      <c r="L20" s="216"/>
      <c r="M20" s="201"/>
      <c r="N20" s="197"/>
      <c r="O20" s="198">
        <f>$E20*N20</f>
        <v>0</v>
      </c>
      <c r="P20" s="202"/>
      <c r="Q20" s="201"/>
      <c r="R20" s="197"/>
      <c r="S20" s="198">
        <f>$E20*R20</f>
        <v>0</v>
      </c>
      <c r="T20" s="199"/>
      <c r="U20" s="201"/>
      <c r="V20" s="197"/>
      <c r="W20" s="198">
        <f>$E20*V20</f>
        <v>0</v>
      </c>
      <c r="X20" s="216"/>
      <c r="Y20" s="201"/>
      <c r="Z20" s="197"/>
      <c r="AA20" s="198">
        <f>$E20*Z20</f>
        <v>0</v>
      </c>
      <c r="AB20" s="199"/>
      <c r="AC20" s="204"/>
      <c r="AD20" s="197"/>
      <c r="AE20" s="198">
        <f>$E20*AD20</f>
        <v>0</v>
      </c>
      <c r="AF20" s="205"/>
      <c r="AG20" s="204"/>
      <c r="AH20" s="197"/>
      <c r="AI20" s="198">
        <f>$E20*AH20</f>
        <v>0</v>
      </c>
      <c r="AJ20" s="205"/>
      <c r="AK20" s="206"/>
      <c r="AL20" s="197"/>
      <c r="AM20" s="252">
        <f>$E20*AL20</f>
        <v>0</v>
      </c>
      <c r="AN20" s="306"/>
      <c r="AO20" s="206"/>
      <c r="AP20" s="310">
        <f t="shared" si="18"/>
        <v>0</v>
      </c>
      <c r="AQ20" s="311">
        <f t="shared" si="19"/>
        <v>0</v>
      </c>
      <c r="AR20" s="306"/>
      <c r="AS20" s="206"/>
    </row>
    <row r="21" spans="1:45" s="207" customFormat="1" ht="22.05" customHeight="1" x14ac:dyDescent="0.25">
      <c r="A21" s="363">
        <v>15</v>
      </c>
      <c r="B21" s="212" t="s">
        <v>105</v>
      </c>
      <c r="C21" s="467">
        <v>4</v>
      </c>
      <c r="D21" s="350"/>
      <c r="E21" s="352">
        <f t="shared" si="17"/>
        <v>4</v>
      </c>
      <c r="F21" s="197"/>
      <c r="G21" s="198">
        <f>$E21*F21</f>
        <v>0</v>
      </c>
      <c r="H21" s="216"/>
      <c r="I21" s="217"/>
      <c r="J21" s="197"/>
      <c r="K21" s="198">
        <f>$E21*J21</f>
        <v>0</v>
      </c>
      <c r="L21" s="216"/>
      <c r="M21" s="201"/>
      <c r="N21" s="197"/>
      <c r="O21" s="198">
        <f>$E21*N21</f>
        <v>0</v>
      </c>
      <c r="P21" s="202"/>
      <c r="Q21" s="201"/>
      <c r="R21" s="197"/>
      <c r="S21" s="198">
        <f>$E21*R21</f>
        <v>0</v>
      </c>
      <c r="T21" s="199"/>
      <c r="U21" s="201"/>
      <c r="V21" s="197"/>
      <c r="W21" s="198">
        <f>$E21*V21</f>
        <v>0</v>
      </c>
      <c r="X21" s="216"/>
      <c r="Y21" s="201"/>
      <c r="Z21" s="197"/>
      <c r="AA21" s="198">
        <f>$E21*Z21</f>
        <v>0</v>
      </c>
      <c r="AB21" s="199"/>
      <c r="AC21" s="204"/>
      <c r="AD21" s="197"/>
      <c r="AE21" s="198">
        <f>$E21*AD21</f>
        <v>0</v>
      </c>
      <c r="AF21" s="205"/>
      <c r="AG21" s="204"/>
      <c r="AH21" s="197"/>
      <c r="AI21" s="198">
        <f>$E21*AH21</f>
        <v>0</v>
      </c>
      <c r="AJ21" s="205"/>
      <c r="AK21" s="206"/>
      <c r="AL21" s="197"/>
      <c r="AM21" s="252">
        <f>$E21*AL21</f>
        <v>0</v>
      </c>
      <c r="AN21" s="306"/>
      <c r="AO21" s="206"/>
      <c r="AP21" s="310">
        <f t="shared" si="18"/>
        <v>0</v>
      </c>
      <c r="AQ21" s="311">
        <f t="shared" si="19"/>
        <v>0</v>
      </c>
      <c r="AR21" s="306"/>
      <c r="AS21" s="206"/>
    </row>
    <row r="22" spans="1:45" s="207" customFormat="1" ht="10.95" customHeight="1" x14ac:dyDescent="0.25">
      <c r="A22" s="363">
        <v>16</v>
      </c>
      <c r="B22" s="301" t="s">
        <v>124</v>
      </c>
      <c r="C22" s="431"/>
      <c r="D22" s="350"/>
      <c r="E22" s="352">
        <f t="shared" si="17"/>
        <v>0</v>
      </c>
      <c r="F22" s="197"/>
      <c r="G22" s="198">
        <f>$E22*F22</f>
        <v>0</v>
      </c>
      <c r="H22" s="199"/>
      <c r="I22" s="200"/>
      <c r="J22" s="197"/>
      <c r="K22" s="198">
        <f>$E22*J22</f>
        <v>0</v>
      </c>
      <c r="L22" s="199"/>
      <c r="M22" s="201"/>
      <c r="N22" s="197"/>
      <c r="O22" s="198">
        <f>$E22*N22</f>
        <v>0</v>
      </c>
      <c r="P22" s="202"/>
      <c r="Q22" s="201"/>
      <c r="R22" s="197"/>
      <c r="S22" s="198">
        <f>$E22*R22</f>
        <v>0</v>
      </c>
      <c r="T22" s="199"/>
      <c r="U22" s="201"/>
      <c r="V22" s="197"/>
      <c r="W22" s="198">
        <f>$E22*V22</f>
        <v>0</v>
      </c>
      <c r="X22" s="203"/>
      <c r="Y22" s="201"/>
      <c r="Z22" s="197"/>
      <c r="AA22" s="198">
        <f>$E22*Z22</f>
        <v>0</v>
      </c>
      <c r="AB22" s="199"/>
      <c r="AC22" s="204"/>
      <c r="AD22" s="197"/>
      <c r="AE22" s="198">
        <f>$E22*AD22</f>
        <v>0</v>
      </c>
      <c r="AF22" s="205"/>
      <c r="AG22" s="204"/>
      <c r="AH22" s="197"/>
      <c r="AI22" s="198">
        <f>$E22*AH22</f>
        <v>0</v>
      </c>
      <c r="AJ22" s="205"/>
      <c r="AK22" s="206"/>
      <c r="AL22" s="197"/>
      <c r="AM22" s="252">
        <f>$E22*AL22</f>
        <v>0</v>
      </c>
      <c r="AN22" s="306"/>
      <c r="AO22" s="206"/>
      <c r="AP22" s="310">
        <f t="shared" si="18"/>
        <v>0</v>
      </c>
      <c r="AQ22" s="311">
        <f>SUM(G22+K22+O22+S22+W22+AA22+AE22+AI22+AM22)</f>
        <v>0</v>
      </c>
      <c r="AR22" s="205"/>
      <c r="AS22" s="206"/>
    </row>
    <row r="23" spans="1:45" s="207" customFormat="1" ht="10.95" customHeight="1" x14ac:dyDescent="0.25">
      <c r="A23" s="363">
        <v>17</v>
      </c>
      <c r="B23" s="301" t="s">
        <v>131</v>
      </c>
      <c r="C23" s="344"/>
      <c r="D23" s="353"/>
      <c r="E23" s="352"/>
      <c r="F23" s="214"/>
      <c r="G23" s="215"/>
      <c r="H23" s="216"/>
      <c r="I23" s="217"/>
      <c r="J23" s="214"/>
      <c r="K23" s="215"/>
      <c r="L23" s="216"/>
      <c r="M23" s="201"/>
      <c r="N23" s="218"/>
      <c r="O23" s="215"/>
      <c r="P23" s="199"/>
      <c r="Q23" s="201"/>
      <c r="R23" s="214"/>
      <c r="S23" s="215"/>
      <c r="T23" s="216"/>
      <c r="U23" s="201"/>
      <c r="V23" s="214"/>
      <c r="W23" s="215"/>
      <c r="X23" s="203"/>
      <c r="Y23" s="201"/>
      <c r="Z23" s="218"/>
      <c r="AA23" s="215"/>
      <c r="AB23" s="199"/>
      <c r="AC23" s="206"/>
      <c r="AD23" s="219"/>
      <c r="AE23" s="215"/>
      <c r="AF23" s="205"/>
      <c r="AG23" s="206"/>
      <c r="AH23" s="219"/>
      <c r="AI23" s="215"/>
      <c r="AJ23" s="205"/>
      <c r="AK23" s="206"/>
      <c r="AL23" s="312"/>
      <c r="AM23" s="215"/>
      <c r="AN23" s="307"/>
      <c r="AO23" s="206"/>
      <c r="AP23" s="310"/>
      <c r="AQ23" s="311">
        <f>SUM(G23+K23+O23+S23+W23+AA23+AE23+AI23+AM23)</f>
        <v>0</v>
      </c>
      <c r="AR23" s="199"/>
      <c r="AS23" s="206"/>
    </row>
    <row r="24" spans="1:45" s="232" customFormat="1" ht="10.95" customHeight="1" x14ac:dyDescent="0.25">
      <c r="A24" s="363">
        <v>18</v>
      </c>
      <c r="B24" s="237" t="s">
        <v>50</v>
      </c>
      <c r="C24" s="345"/>
      <c r="D24" s="345"/>
      <c r="E24" s="354"/>
      <c r="F24" s="223"/>
      <c r="G24" s="221"/>
      <c r="H24" s="225">
        <f>SUM(G18:G23)</f>
        <v>0</v>
      </c>
      <c r="I24" s="226"/>
      <c r="J24" s="223"/>
      <c r="K24" s="221"/>
      <c r="L24" s="225">
        <f>SUM(K18:K23)</f>
        <v>0</v>
      </c>
      <c r="M24" s="227"/>
      <c r="N24" s="223"/>
      <c r="O24" s="221"/>
      <c r="P24" s="225">
        <f>SUM(O18:O23)</f>
        <v>0</v>
      </c>
      <c r="Q24" s="227"/>
      <c r="R24" s="223"/>
      <c r="S24" s="221"/>
      <c r="T24" s="225">
        <f>SUM(S18:S23)</f>
        <v>0</v>
      </c>
      <c r="U24" s="227"/>
      <c r="V24" s="223"/>
      <c r="W24" s="221"/>
      <c r="X24" s="225">
        <f>SUM(W18:W23)</f>
        <v>0</v>
      </c>
      <c r="Y24" s="227"/>
      <c r="Z24" s="223"/>
      <c r="AA24" s="221"/>
      <c r="AB24" s="225">
        <f>SUM(AA18:AA23)</f>
        <v>0</v>
      </c>
      <c r="AC24" s="228"/>
      <c r="AD24" s="229"/>
      <c r="AE24" s="230"/>
      <c r="AF24" s="225">
        <f>SUM(AE18:AE23)</f>
        <v>0</v>
      </c>
      <c r="AG24" s="228"/>
      <c r="AH24" s="229"/>
      <c r="AI24" s="230"/>
      <c r="AJ24" s="225">
        <f>SUM(AI18:AI23)</f>
        <v>0</v>
      </c>
      <c r="AK24" s="231"/>
      <c r="AL24" s="313"/>
      <c r="AM24" s="222"/>
      <c r="AN24" s="225">
        <f>SUM(AM18:AM23)</f>
        <v>0</v>
      </c>
      <c r="AO24" s="231"/>
      <c r="AP24" s="313"/>
      <c r="AQ24" s="334">
        <f>SUM(H24+L24+P24+T24+X24+AB24+AF24+AJ24+AN24)</f>
        <v>0</v>
      </c>
      <c r="AR24" s="320">
        <f>SUM(AQ18:AQ23)</f>
        <v>0</v>
      </c>
      <c r="AS24" s="206"/>
    </row>
    <row r="25" spans="1:45" s="232" customFormat="1" ht="10.95" customHeight="1" x14ac:dyDescent="0.25">
      <c r="A25" s="363"/>
      <c r="B25" s="233"/>
      <c r="C25" s="344"/>
      <c r="D25" s="344"/>
      <c r="E25" s="355"/>
      <c r="F25" s="214"/>
      <c r="G25" s="213"/>
      <c r="H25" s="238"/>
      <c r="I25" s="217"/>
      <c r="J25" s="214"/>
      <c r="K25" s="213"/>
      <c r="L25" s="238"/>
      <c r="M25" s="201"/>
      <c r="N25" s="214"/>
      <c r="O25" s="213"/>
      <c r="P25" s="238"/>
      <c r="Q25" s="201"/>
      <c r="R25" s="214"/>
      <c r="S25" s="213"/>
      <c r="T25" s="238"/>
      <c r="U25" s="201"/>
      <c r="V25" s="214"/>
      <c r="W25" s="213"/>
      <c r="X25" s="238"/>
      <c r="Y25" s="201"/>
      <c r="Z25" s="214"/>
      <c r="AA25" s="213"/>
      <c r="AB25" s="238"/>
      <c r="AC25" s="204"/>
      <c r="AD25" s="235"/>
      <c r="AE25" s="236"/>
      <c r="AF25" s="238"/>
      <c r="AG25" s="204"/>
      <c r="AH25" s="235"/>
      <c r="AI25" s="236"/>
      <c r="AJ25" s="238"/>
      <c r="AK25" s="206"/>
      <c r="AL25" s="314"/>
      <c r="AM25" s="234"/>
      <c r="AN25" s="315"/>
      <c r="AO25" s="206"/>
      <c r="AP25" s="314"/>
      <c r="AQ25" s="234"/>
      <c r="AR25" s="315"/>
      <c r="AS25" s="206"/>
    </row>
    <row r="26" spans="1:45" s="232" customFormat="1" ht="10.95" customHeight="1" x14ac:dyDescent="0.25">
      <c r="A26" s="363">
        <v>19</v>
      </c>
      <c r="B26" s="301" t="s">
        <v>167</v>
      </c>
      <c r="C26" s="431">
        <v>2</v>
      </c>
      <c r="D26" s="350"/>
      <c r="E26" s="352">
        <f>C26+(D26/60)</f>
        <v>2</v>
      </c>
      <c r="F26" s="197"/>
      <c r="G26" s="198">
        <f>$E26*F26</f>
        <v>0</v>
      </c>
      <c r="H26" s="238"/>
      <c r="I26" s="217"/>
      <c r="J26" s="197"/>
      <c r="K26" s="198">
        <f>$E26*J26</f>
        <v>0</v>
      </c>
      <c r="L26" s="238"/>
      <c r="M26" s="201"/>
      <c r="N26" s="197"/>
      <c r="O26" s="198">
        <f>$E26*N26</f>
        <v>0</v>
      </c>
      <c r="P26" s="238"/>
      <c r="Q26" s="201"/>
      <c r="R26" s="197"/>
      <c r="S26" s="198">
        <f>$E26*R26</f>
        <v>0</v>
      </c>
      <c r="T26" s="238"/>
      <c r="U26" s="201"/>
      <c r="V26" s="197"/>
      <c r="W26" s="198">
        <f>$E26*V26</f>
        <v>0</v>
      </c>
      <c r="X26" s="238"/>
      <c r="Y26" s="201"/>
      <c r="Z26" s="197"/>
      <c r="AA26" s="198">
        <f>$E26*Z26</f>
        <v>0</v>
      </c>
      <c r="AB26" s="238"/>
      <c r="AC26" s="204"/>
      <c r="AD26" s="197"/>
      <c r="AE26" s="198">
        <f>$E26*AD26</f>
        <v>0</v>
      </c>
      <c r="AF26" s="238"/>
      <c r="AG26" s="204"/>
      <c r="AH26" s="197"/>
      <c r="AI26" s="198">
        <f>$E26*AH26</f>
        <v>0</v>
      </c>
      <c r="AJ26" s="238"/>
      <c r="AK26" s="206"/>
      <c r="AL26" s="197"/>
      <c r="AM26" s="252">
        <f>$E26*AL26</f>
        <v>0</v>
      </c>
      <c r="AN26" s="315"/>
      <c r="AO26" s="206"/>
      <c r="AP26" s="310">
        <f t="shared" ref="AP26:AP37" si="20">SUM(F26+J26+N26+R26+V26+Z26+AD26+AH26+AL26)</f>
        <v>0</v>
      </c>
      <c r="AQ26" s="311">
        <f t="shared" ref="AQ26:AQ44" si="21">SUM(G26+K26+O26+S26+W26+AA26+AE26+AI26+AM26)</f>
        <v>0</v>
      </c>
      <c r="AR26" s="315"/>
      <c r="AS26" s="206"/>
    </row>
    <row r="27" spans="1:45" s="232" customFormat="1" ht="10.95" customHeight="1" x14ac:dyDescent="0.25">
      <c r="A27" s="363">
        <v>20</v>
      </c>
      <c r="B27" s="301" t="s">
        <v>179</v>
      </c>
      <c r="C27" s="431">
        <v>4</v>
      </c>
      <c r="D27" s="350"/>
      <c r="E27" s="352">
        <f>C27+(D27/60)</f>
        <v>4</v>
      </c>
      <c r="F27" s="197"/>
      <c r="G27" s="198">
        <f>$E27*F27</f>
        <v>0</v>
      </c>
      <c r="H27" s="238"/>
      <c r="I27" s="217"/>
      <c r="J27" s="197"/>
      <c r="K27" s="198">
        <f>$E27*J27</f>
        <v>0</v>
      </c>
      <c r="L27" s="238"/>
      <c r="M27" s="201"/>
      <c r="N27" s="197"/>
      <c r="O27" s="198">
        <f>$E27*N27</f>
        <v>0</v>
      </c>
      <c r="P27" s="238"/>
      <c r="Q27" s="201"/>
      <c r="R27" s="197"/>
      <c r="S27" s="198">
        <f>$E27*R27</f>
        <v>0</v>
      </c>
      <c r="T27" s="238"/>
      <c r="U27" s="201"/>
      <c r="V27" s="197"/>
      <c r="W27" s="198">
        <f>$E27*V27</f>
        <v>0</v>
      </c>
      <c r="X27" s="238"/>
      <c r="Y27" s="201"/>
      <c r="Z27" s="197"/>
      <c r="AA27" s="198">
        <f>$E27*Z27</f>
        <v>0</v>
      </c>
      <c r="AB27" s="238"/>
      <c r="AC27" s="204"/>
      <c r="AD27" s="197"/>
      <c r="AE27" s="198">
        <f>$E27*AD27</f>
        <v>0</v>
      </c>
      <c r="AF27" s="238"/>
      <c r="AG27" s="204"/>
      <c r="AH27" s="197"/>
      <c r="AI27" s="198">
        <f>$E27*AH27</f>
        <v>0</v>
      </c>
      <c r="AJ27" s="238"/>
      <c r="AK27" s="206"/>
      <c r="AL27" s="197"/>
      <c r="AM27" s="252">
        <f>$E27*AL27</f>
        <v>0</v>
      </c>
      <c r="AN27" s="315"/>
      <c r="AO27" s="206"/>
      <c r="AP27" s="310">
        <f t="shared" si="20"/>
        <v>0</v>
      </c>
      <c r="AQ27" s="311">
        <f t="shared" si="21"/>
        <v>0</v>
      </c>
      <c r="AR27" s="315"/>
      <c r="AS27" s="206"/>
    </row>
    <row r="28" spans="1:45" s="207" customFormat="1" ht="10.95" customHeight="1" x14ac:dyDescent="0.25">
      <c r="A28" s="363">
        <v>21</v>
      </c>
      <c r="B28" s="301" t="s">
        <v>180</v>
      </c>
      <c r="C28" s="431">
        <v>11.5</v>
      </c>
      <c r="D28" s="350"/>
      <c r="E28" s="352">
        <f t="shared" ref="E28" si="22">C28+(D28/60)</f>
        <v>11.5</v>
      </c>
      <c r="F28" s="197"/>
      <c r="G28" s="198">
        <f t="shared" ref="G28" si="23">$E28*F28</f>
        <v>0</v>
      </c>
      <c r="H28" s="216"/>
      <c r="I28" s="217"/>
      <c r="J28" s="197"/>
      <c r="K28" s="198">
        <f t="shared" ref="K28" si="24">$E28*J28</f>
        <v>0</v>
      </c>
      <c r="L28" s="216"/>
      <c r="M28" s="201"/>
      <c r="N28" s="197"/>
      <c r="O28" s="198">
        <f t="shared" ref="O28" si="25">$E28*N28</f>
        <v>0</v>
      </c>
      <c r="P28" s="202"/>
      <c r="Q28" s="201"/>
      <c r="R28" s="197"/>
      <c r="S28" s="198">
        <f t="shared" ref="S28" si="26">$E28*R28</f>
        <v>0</v>
      </c>
      <c r="T28" s="199"/>
      <c r="U28" s="201"/>
      <c r="V28" s="197"/>
      <c r="W28" s="198">
        <f t="shared" ref="W28" si="27">$E28*V28</f>
        <v>0</v>
      </c>
      <c r="X28" s="216"/>
      <c r="Y28" s="201"/>
      <c r="Z28" s="197"/>
      <c r="AA28" s="198">
        <f t="shared" ref="AA28" si="28">$E28*Z28</f>
        <v>0</v>
      </c>
      <c r="AB28" s="199"/>
      <c r="AC28" s="204"/>
      <c r="AD28" s="197"/>
      <c r="AE28" s="198">
        <f t="shared" ref="AE28" si="29">$E28*AD28</f>
        <v>0</v>
      </c>
      <c r="AF28" s="205"/>
      <c r="AG28" s="204"/>
      <c r="AH28" s="197"/>
      <c r="AI28" s="198">
        <f t="shared" ref="AI28" si="30">$E28*AH28</f>
        <v>0</v>
      </c>
      <c r="AJ28" s="205"/>
      <c r="AK28" s="206"/>
      <c r="AL28" s="197"/>
      <c r="AM28" s="252">
        <f t="shared" ref="AM28" si="31">$E28*AL28</f>
        <v>0</v>
      </c>
      <c r="AN28" s="306"/>
      <c r="AO28" s="206"/>
      <c r="AP28" s="310">
        <f t="shared" si="20"/>
        <v>0</v>
      </c>
      <c r="AQ28" s="311">
        <f t="shared" si="21"/>
        <v>0</v>
      </c>
      <c r="AR28" s="306"/>
      <c r="AS28" s="206"/>
    </row>
    <row r="29" spans="1:45" s="232" customFormat="1" ht="10.95" customHeight="1" x14ac:dyDescent="0.25">
      <c r="A29" s="363">
        <v>22</v>
      </c>
      <c r="B29" s="301" t="s">
        <v>178</v>
      </c>
      <c r="C29" s="431">
        <v>4</v>
      </c>
      <c r="D29" s="350"/>
      <c r="E29" s="352">
        <f>C29+(D29/60)</f>
        <v>4</v>
      </c>
      <c r="F29" s="197"/>
      <c r="G29" s="198">
        <f>$E29*F29</f>
        <v>0</v>
      </c>
      <c r="H29" s="238"/>
      <c r="I29" s="217"/>
      <c r="J29" s="197"/>
      <c r="K29" s="198">
        <f>$E29*J29</f>
        <v>0</v>
      </c>
      <c r="L29" s="238"/>
      <c r="M29" s="201"/>
      <c r="N29" s="197"/>
      <c r="O29" s="198">
        <f>$E29*N29</f>
        <v>0</v>
      </c>
      <c r="P29" s="238"/>
      <c r="Q29" s="201"/>
      <c r="R29" s="197"/>
      <c r="S29" s="198">
        <f>$E29*R29</f>
        <v>0</v>
      </c>
      <c r="T29" s="238"/>
      <c r="U29" s="201"/>
      <c r="V29" s="197"/>
      <c r="W29" s="198">
        <f>$E29*V29</f>
        <v>0</v>
      </c>
      <c r="X29" s="238"/>
      <c r="Y29" s="201"/>
      <c r="Z29" s="197"/>
      <c r="AA29" s="198">
        <f>$E29*Z29</f>
        <v>0</v>
      </c>
      <c r="AB29" s="238"/>
      <c r="AC29" s="204"/>
      <c r="AD29" s="197"/>
      <c r="AE29" s="198">
        <f>$E29*AD29</f>
        <v>0</v>
      </c>
      <c r="AF29" s="238"/>
      <c r="AG29" s="204"/>
      <c r="AH29" s="197"/>
      <c r="AI29" s="198">
        <f>$E29*AH29</f>
        <v>0</v>
      </c>
      <c r="AJ29" s="238"/>
      <c r="AK29" s="206"/>
      <c r="AL29" s="197"/>
      <c r="AM29" s="252">
        <f>$E29*AL29</f>
        <v>0</v>
      </c>
      <c r="AN29" s="315"/>
      <c r="AO29" s="206"/>
      <c r="AP29" s="310">
        <f t="shared" ref="AP29" si="32">SUM(F29+J29+N29+R29+V29+Z29+AD29+AH29+AL29)</f>
        <v>0</v>
      </c>
      <c r="AQ29" s="311">
        <f t="shared" ref="AQ29" si="33">SUM(G29+K29+O29+S29+W29+AA29+AE29+AI29+AM29)</f>
        <v>0</v>
      </c>
      <c r="AR29" s="315"/>
      <c r="AS29" s="206"/>
    </row>
    <row r="30" spans="1:45" s="207" customFormat="1" ht="10.95" customHeight="1" x14ac:dyDescent="0.25">
      <c r="A30" s="363">
        <v>23</v>
      </c>
      <c r="B30" s="301" t="s">
        <v>170</v>
      </c>
      <c r="C30" s="431">
        <v>11.5</v>
      </c>
      <c r="D30" s="350"/>
      <c r="E30" s="352">
        <f t="shared" ref="E30:E33" si="34">C30+(D30/60)</f>
        <v>11.5</v>
      </c>
      <c r="F30" s="197"/>
      <c r="G30" s="198">
        <f t="shared" ref="G30:G32" si="35">$E30*F30</f>
        <v>0</v>
      </c>
      <c r="H30" s="216"/>
      <c r="I30" s="217"/>
      <c r="J30" s="197"/>
      <c r="K30" s="198">
        <f t="shared" ref="K30:K32" si="36">$E30*J30</f>
        <v>0</v>
      </c>
      <c r="L30" s="216"/>
      <c r="M30" s="201"/>
      <c r="N30" s="197"/>
      <c r="O30" s="198">
        <f t="shared" ref="O30:O32" si="37">$E30*N30</f>
        <v>0</v>
      </c>
      <c r="P30" s="202"/>
      <c r="Q30" s="201"/>
      <c r="R30" s="197"/>
      <c r="S30" s="198">
        <f t="shared" ref="S30:S32" si="38">$E30*R30</f>
        <v>0</v>
      </c>
      <c r="T30" s="199"/>
      <c r="U30" s="201"/>
      <c r="V30" s="197"/>
      <c r="W30" s="198">
        <f t="shared" ref="W30:W32" si="39">$E30*V30</f>
        <v>0</v>
      </c>
      <c r="X30" s="216"/>
      <c r="Y30" s="201"/>
      <c r="Z30" s="197"/>
      <c r="AA30" s="198">
        <f t="shared" ref="AA30:AA32" si="40">$E30*Z30</f>
        <v>0</v>
      </c>
      <c r="AB30" s="199"/>
      <c r="AC30" s="204"/>
      <c r="AD30" s="197"/>
      <c r="AE30" s="198">
        <f t="shared" ref="AE30:AE32" si="41">$E30*AD30</f>
        <v>0</v>
      </c>
      <c r="AF30" s="205"/>
      <c r="AG30" s="204"/>
      <c r="AH30" s="197"/>
      <c r="AI30" s="198">
        <f t="shared" ref="AI30:AI32" si="42">$E30*AH30</f>
        <v>0</v>
      </c>
      <c r="AJ30" s="205"/>
      <c r="AK30" s="206"/>
      <c r="AL30" s="197"/>
      <c r="AM30" s="252">
        <f t="shared" ref="AM30:AM32" si="43">$E30*AL30</f>
        <v>0</v>
      </c>
      <c r="AN30" s="306"/>
      <c r="AO30" s="206"/>
      <c r="AP30" s="310">
        <f t="shared" ref="AP30:AP33" si="44">SUM(F30+J30+N30+R30+V30+Z30+AD30+AH30+AL30)</f>
        <v>0</v>
      </c>
      <c r="AQ30" s="311">
        <f t="shared" ref="AQ30:AQ33" si="45">SUM(G30+K30+O30+S30+W30+AA30+AE30+AI30+AM30)</f>
        <v>0</v>
      </c>
      <c r="AR30" s="306"/>
      <c r="AS30" s="206"/>
    </row>
    <row r="31" spans="1:45" s="207" customFormat="1" ht="10.95" customHeight="1" x14ac:dyDescent="0.25">
      <c r="A31" s="363">
        <v>24</v>
      </c>
      <c r="B31" s="301" t="s">
        <v>172</v>
      </c>
      <c r="C31" s="431">
        <v>3</v>
      </c>
      <c r="D31" s="350"/>
      <c r="E31" s="352">
        <f t="shared" si="34"/>
        <v>3</v>
      </c>
      <c r="F31" s="197"/>
      <c r="G31" s="198">
        <f t="shared" si="35"/>
        <v>0</v>
      </c>
      <c r="H31" s="216"/>
      <c r="I31" s="217"/>
      <c r="J31" s="197"/>
      <c r="K31" s="198">
        <f t="shared" si="36"/>
        <v>0</v>
      </c>
      <c r="L31" s="216"/>
      <c r="M31" s="201"/>
      <c r="N31" s="197"/>
      <c r="O31" s="198">
        <f t="shared" si="37"/>
        <v>0</v>
      </c>
      <c r="P31" s="202"/>
      <c r="Q31" s="201"/>
      <c r="R31" s="197"/>
      <c r="S31" s="198">
        <f t="shared" si="38"/>
        <v>0</v>
      </c>
      <c r="T31" s="199"/>
      <c r="U31" s="201"/>
      <c r="V31" s="197"/>
      <c r="W31" s="198">
        <f t="shared" si="39"/>
        <v>0</v>
      </c>
      <c r="X31" s="216"/>
      <c r="Y31" s="201"/>
      <c r="Z31" s="197"/>
      <c r="AA31" s="198">
        <f t="shared" si="40"/>
        <v>0</v>
      </c>
      <c r="AB31" s="199"/>
      <c r="AC31" s="204"/>
      <c r="AD31" s="197"/>
      <c r="AE31" s="198">
        <f t="shared" si="41"/>
        <v>0</v>
      </c>
      <c r="AF31" s="205"/>
      <c r="AG31" s="204"/>
      <c r="AH31" s="197"/>
      <c r="AI31" s="198">
        <f t="shared" si="42"/>
        <v>0</v>
      </c>
      <c r="AJ31" s="205"/>
      <c r="AK31" s="206"/>
      <c r="AL31" s="197"/>
      <c r="AM31" s="252">
        <f t="shared" si="43"/>
        <v>0</v>
      </c>
      <c r="AN31" s="306"/>
      <c r="AO31" s="206"/>
      <c r="AP31" s="310">
        <f t="shared" si="44"/>
        <v>0</v>
      </c>
      <c r="AQ31" s="311">
        <f t="shared" si="45"/>
        <v>0</v>
      </c>
      <c r="AR31" s="306"/>
      <c r="AS31" s="206"/>
    </row>
    <row r="32" spans="1:45" s="207" customFormat="1" ht="10.95" customHeight="1" x14ac:dyDescent="0.25">
      <c r="A32" s="363">
        <v>25</v>
      </c>
      <c r="B32" s="301" t="s">
        <v>171</v>
      </c>
      <c r="C32" s="431">
        <v>6</v>
      </c>
      <c r="D32" s="350"/>
      <c r="E32" s="352">
        <f t="shared" si="34"/>
        <v>6</v>
      </c>
      <c r="F32" s="197"/>
      <c r="G32" s="198">
        <f t="shared" si="35"/>
        <v>0</v>
      </c>
      <c r="H32" s="216"/>
      <c r="I32" s="217"/>
      <c r="J32" s="197"/>
      <c r="K32" s="198">
        <f t="shared" si="36"/>
        <v>0</v>
      </c>
      <c r="L32" s="216"/>
      <c r="M32" s="201"/>
      <c r="N32" s="197"/>
      <c r="O32" s="198">
        <f t="shared" si="37"/>
        <v>0</v>
      </c>
      <c r="P32" s="202"/>
      <c r="Q32" s="201"/>
      <c r="R32" s="197"/>
      <c r="S32" s="198">
        <f t="shared" si="38"/>
        <v>0</v>
      </c>
      <c r="T32" s="199"/>
      <c r="U32" s="201"/>
      <c r="V32" s="197"/>
      <c r="W32" s="198">
        <f t="shared" si="39"/>
        <v>0</v>
      </c>
      <c r="X32" s="216"/>
      <c r="Y32" s="201"/>
      <c r="Z32" s="197"/>
      <c r="AA32" s="198">
        <f t="shared" si="40"/>
        <v>0</v>
      </c>
      <c r="AB32" s="199"/>
      <c r="AC32" s="204"/>
      <c r="AD32" s="197"/>
      <c r="AE32" s="198">
        <f t="shared" si="41"/>
        <v>0</v>
      </c>
      <c r="AF32" s="205"/>
      <c r="AG32" s="204"/>
      <c r="AH32" s="197"/>
      <c r="AI32" s="198">
        <f t="shared" si="42"/>
        <v>0</v>
      </c>
      <c r="AJ32" s="205"/>
      <c r="AK32" s="206"/>
      <c r="AL32" s="197"/>
      <c r="AM32" s="252">
        <f t="shared" si="43"/>
        <v>0</v>
      </c>
      <c r="AN32" s="306"/>
      <c r="AO32" s="206"/>
      <c r="AP32" s="310">
        <f t="shared" si="44"/>
        <v>0</v>
      </c>
      <c r="AQ32" s="311">
        <f t="shared" si="45"/>
        <v>0</v>
      </c>
      <c r="AR32" s="306"/>
      <c r="AS32" s="206"/>
    </row>
    <row r="33" spans="1:45" s="207" customFormat="1" ht="22.05" customHeight="1" x14ac:dyDescent="0.25">
      <c r="A33" s="363">
        <v>26</v>
      </c>
      <c r="B33" s="301" t="s">
        <v>169</v>
      </c>
      <c r="C33" s="431">
        <v>3</v>
      </c>
      <c r="D33" s="350"/>
      <c r="E33" s="352">
        <f t="shared" si="34"/>
        <v>3</v>
      </c>
      <c r="F33" s="197"/>
      <c r="G33" s="198">
        <f>$E33*F33</f>
        <v>0</v>
      </c>
      <c r="H33" s="216"/>
      <c r="I33" s="217"/>
      <c r="J33" s="197"/>
      <c r="K33" s="198">
        <f>$E33*J33</f>
        <v>0</v>
      </c>
      <c r="L33" s="216"/>
      <c r="M33" s="201"/>
      <c r="N33" s="197"/>
      <c r="O33" s="198">
        <f>$E33*N33</f>
        <v>0</v>
      </c>
      <c r="P33" s="202"/>
      <c r="Q33" s="201"/>
      <c r="R33" s="197"/>
      <c r="S33" s="198">
        <f>$E33*R33</f>
        <v>0</v>
      </c>
      <c r="T33" s="199"/>
      <c r="U33" s="201"/>
      <c r="V33" s="197"/>
      <c r="W33" s="198">
        <f>$E33*V33</f>
        <v>0</v>
      </c>
      <c r="X33" s="216"/>
      <c r="Y33" s="201"/>
      <c r="Z33" s="197"/>
      <c r="AA33" s="198">
        <f>$E33*Z33</f>
        <v>0</v>
      </c>
      <c r="AB33" s="199"/>
      <c r="AC33" s="204"/>
      <c r="AD33" s="197"/>
      <c r="AE33" s="198">
        <f>$E33*AD33</f>
        <v>0</v>
      </c>
      <c r="AF33" s="205"/>
      <c r="AG33" s="204"/>
      <c r="AH33" s="197"/>
      <c r="AI33" s="198">
        <f>$E33*AH33</f>
        <v>0</v>
      </c>
      <c r="AJ33" s="205"/>
      <c r="AK33" s="206"/>
      <c r="AL33" s="197"/>
      <c r="AM33" s="252">
        <f>$E33*AL33</f>
        <v>0</v>
      </c>
      <c r="AN33" s="306"/>
      <c r="AO33" s="206"/>
      <c r="AP33" s="310">
        <f t="shared" si="44"/>
        <v>0</v>
      </c>
      <c r="AQ33" s="311">
        <f t="shared" si="45"/>
        <v>0</v>
      </c>
      <c r="AR33" s="306"/>
      <c r="AS33" s="206"/>
    </row>
    <row r="34" spans="1:45" s="207" customFormat="1" ht="10.95" customHeight="1" x14ac:dyDescent="0.25">
      <c r="A34" s="363">
        <v>27</v>
      </c>
      <c r="B34" s="301" t="s">
        <v>219</v>
      </c>
      <c r="C34" s="344"/>
      <c r="D34" s="344"/>
      <c r="E34" s="355"/>
      <c r="F34" s="214"/>
      <c r="G34" s="215"/>
      <c r="H34" s="216"/>
      <c r="I34" s="217"/>
      <c r="J34" s="214"/>
      <c r="K34" s="215"/>
      <c r="L34" s="216"/>
      <c r="M34" s="201"/>
      <c r="N34" s="218"/>
      <c r="O34" s="215"/>
      <c r="P34" s="199"/>
      <c r="Q34" s="201"/>
      <c r="R34" s="214"/>
      <c r="S34" s="215"/>
      <c r="T34" s="216"/>
      <c r="U34" s="201"/>
      <c r="V34" s="214"/>
      <c r="W34" s="215"/>
      <c r="X34" s="203"/>
      <c r="Y34" s="201"/>
      <c r="Z34" s="218"/>
      <c r="AA34" s="215"/>
      <c r="AB34" s="199"/>
      <c r="AC34" s="206"/>
      <c r="AD34" s="219"/>
      <c r="AE34" s="215"/>
      <c r="AF34" s="205"/>
      <c r="AG34" s="206"/>
      <c r="AH34" s="219"/>
      <c r="AI34" s="215"/>
      <c r="AJ34" s="205"/>
      <c r="AK34" s="206"/>
      <c r="AL34" s="312"/>
      <c r="AM34" s="215"/>
      <c r="AN34" s="307"/>
      <c r="AO34" s="206"/>
      <c r="AP34" s="310"/>
      <c r="AQ34" s="311">
        <f t="shared" si="21"/>
        <v>0</v>
      </c>
      <c r="AR34" s="307"/>
      <c r="AS34" s="206"/>
    </row>
    <row r="35" spans="1:45" s="232" customFormat="1" ht="10.95" customHeight="1" x14ac:dyDescent="0.25">
      <c r="A35" s="363">
        <v>28</v>
      </c>
      <c r="B35" s="301" t="s">
        <v>79</v>
      </c>
      <c r="C35" s="431">
        <v>6</v>
      </c>
      <c r="D35" s="350"/>
      <c r="E35" s="352">
        <f t="shared" ref="E35:E37" si="46">C35+(D35/60)</f>
        <v>6</v>
      </c>
      <c r="F35" s="197"/>
      <c r="G35" s="198">
        <f>$E35*F35</f>
        <v>0</v>
      </c>
      <c r="H35" s="238"/>
      <c r="I35" s="217"/>
      <c r="J35" s="197"/>
      <c r="K35" s="198">
        <f>$E35*J35</f>
        <v>0</v>
      </c>
      <c r="L35" s="238"/>
      <c r="M35" s="201"/>
      <c r="N35" s="197"/>
      <c r="O35" s="198">
        <f>$E35*N35</f>
        <v>0</v>
      </c>
      <c r="P35" s="238"/>
      <c r="Q35" s="201"/>
      <c r="R35" s="197"/>
      <c r="S35" s="198">
        <f>$E35*R35</f>
        <v>0</v>
      </c>
      <c r="T35" s="238"/>
      <c r="U35" s="201"/>
      <c r="V35" s="197"/>
      <c r="W35" s="198">
        <f>$E35*V35</f>
        <v>0</v>
      </c>
      <c r="X35" s="238"/>
      <c r="Y35" s="201"/>
      <c r="Z35" s="197"/>
      <c r="AA35" s="198">
        <f>$E35*Z35</f>
        <v>0</v>
      </c>
      <c r="AB35" s="238"/>
      <c r="AC35" s="204"/>
      <c r="AD35" s="197"/>
      <c r="AE35" s="198">
        <f>$E35*AD35</f>
        <v>0</v>
      </c>
      <c r="AF35" s="238"/>
      <c r="AG35" s="204"/>
      <c r="AH35" s="197"/>
      <c r="AI35" s="198">
        <f>$E35*AH35</f>
        <v>0</v>
      </c>
      <c r="AJ35" s="238"/>
      <c r="AK35" s="206"/>
      <c r="AL35" s="197"/>
      <c r="AM35" s="252">
        <f>$E35*AL35</f>
        <v>0</v>
      </c>
      <c r="AN35" s="315"/>
      <c r="AO35" s="206"/>
      <c r="AP35" s="310">
        <f t="shared" si="20"/>
        <v>0</v>
      </c>
      <c r="AQ35" s="311">
        <f t="shared" si="21"/>
        <v>0</v>
      </c>
      <c r="AR35" s="315"/>
      <c r="AS35" s="206"/>
    </row>
    <row r="36" spans="1:45" s="207" customFormat="1" ht="10.95" customHeight="1" x14ac:dyDescent="0.25">
      <c r="A36" s="363">
        <v>29</v>
      </c>
      <c r="B36" s="301" t="s">
        <v>74</v>
      </c>
      <c r="C36" s="431">
        <v>6</v>
      </c>
      <c r="D36" s="350"/>
      <c r="E36" s="352">
        <f t="shared" si="46"/>
        <v>6</v>
      </c>
      <c r="F36" s="197"/>
      <c r="G36" s="198">
        <f>$E36*F36</f>
        <v>0</v>
      </c>
      <c r="H36" s="216"/>
      <c r="I36" s="217"/>
      <c r="J36" s="197"/>
      <c r="K36" s="198">
        <f>$E36*J36</f>
        <v>0</v>
      </c>
      <c r="L36" s="216"/>
      <c r="M36" s="201"/>
      <c r="N36" s="197"/>
      <c r="O36" s="198">
        <f>$E36*N36</f>
        <v>0</v>
      </c>
      <c r="P36" s="202"/>
      <c r="Q36" s="201"/>
      <c r="R36" s="197"/>
      <c r="S36" s="198">
        <f>$E36*R36</f>
        <v>0</v>
      </c>
      <c r="T36" s="199"/>
      <c r="U36" s="201"/>
      <c r="V36" s="197"/>
      <c r="W36" s="198">
        <f>$E36*V36</f>
        <v>0</v>
      </c>
      <c r="X36" s="216"/>
      <c r="Y36" s="201"/>
      <c r="Z36" s="197"/>
      <c r="AA36" s="198">
        <f>$E36*Z36</f>
        <v>0</v>
      </c>
      <c r="AB36" s="199"/>
      <c r="AC36" s="204"/>
      <c r="AD36" s="197"/>
      <c r="AE36" s="198">
        <f>$E36*AD36</f>
        <v>0</v>
      </c>
      <c r="AF36" s="205"/>
      <c r="AG36" s="204"/>
      <c r="AH36" s="197"/>
      <c r="AI36" s="198">
        <f>$E36*AH36</f>
        <v>0</v>
      </c>
      <c r="AJ36" s="205"/>
      <c r="AK36" s="206"/>
      <c r="AL36" s="197"/>
      <c r="AM36" s="252">
        <f>$E36*AL36</f>
        <v>0</v>
      </c>
      <c r="AN36" s="306"/>
      <c r="AO36" s="206"/>
      <c r="AP36" s="310">
        <f t="shared" si="20"/>
        <v>0</v>
      </c>
      <c r="AQ36" s="311">
        <f t="shared" si="21"/>
        <v>0</v>
      </c>
      <c r="AR36" s="306"/>
      <c r="AS36" s="206"/>
    </row>
    <row r="37" spans="1:45" s="207" customFormat="1" ht="22.05" customHeight="1" x14ac:dyDescent="0.25">
      <c r="A37" s="363">
        <v>30</v>
      </c>
      <c r="B37" s="301" t="s">
        <v>86</v>
      </c>
      <c r="C37" s="431">
        <v>3</v>
      </c>
      <c r="D37" s="350"/>
      <c r="E37" s="352">
        <f t="shared" si="46"/>
        <v>3</v>
      </c>
      <c r="F37" s="197"/>
      <c r="G37" s="198">
        <f t="shared" ref="G37" si="47">$E37*F37</f>
        <v>0</v>
      </c>
      <c r="H37" s="216"/>
      <c r="I37" s="217"/>
      <c r="J37" s="197"/>
      <c r="K37" s="198">
        <f t="shared" ref="K37" si="48">$E37*J37</f>
        <v>0</v>
      </c>
      <c r="L37" s="216"/>
      <c r="M37" s="201"/>
      <c r="N37" s="197"/>
      <c r="O37" s="198">
        <f t="shared" ref="O37" si="49">$E37*N37</f>
        <v>0</v>
      </c>
      <c r="P37" s="202"/>
      <c r="Q37" s="201"/>
      <c r="R37" s="197"/>
      <c r="S37" s="198">
        <f t="shared" ref="S37" si="50">$E37*R37</f>
        <v>0</v>
      </c>
      <c r="T37" s="199"/>
      <c r="U37" s="201"/>
      <c r="V37" s="197"/>
      <c r="W37" s="198">
        <f t="shared" ref="W37" si="51">$E37*V37</f>
        <v>0</v>
      </c>
      <c r="X37" s="216"/>
      <c r="Y37" s="201"/>
      <c r="Z37" s="197"/>
      <c r="AA37" s="198">
        <f t="shared" ref="AA37" si="52">$E37*Z37</f>
        <v>0</v>
      </c>
      <c r="AB37" s="199"/>
      <c r="AC37" s="204"/>
      <c r="AD37" s="197"/>
      <c r="AE37" s="198">
        <f t="shared" ref="AE37" si="53">$E37*AD37</f>
        <v>0</v>
      </c>
      <c r="AF37" s="205"/>
      <c r="AG37" s="204"/>
      <c r="AH37" s="197"/>
      <c r="AI37" s="198">
        <f t="shared" ref="AI37" si="54">$E37*AH37</f>
        <v>0</v>
      </c>
      <c r="AJ37" s="205"/>
      <c r="AK37" s="206"/>
      <c r="AL37" s="197"/>
      <c r="AM37" s="252">
        <f t="shared" ref="AM37" si="55">$E37*AL37</f>
        <v>0</v>
      </c>
      <c r="AN37" s="306"/>
      <c r="AO37" s="206"/>
      <c r="AP37" s="310">
        <f t="shared" si="20"/>
        <v>0</v>
      </c>
      <c r="AQ37" s="311">
        <f t="shared" si="21"/>
        <v>0</v>
      </c>
      <c r="AR37" s="306"/>
      <c r="AS37" s="206"/>
    </row>
    <row r="38" spans="1:45" s="232" customFormat="1" ht="10.95" customHeight="1" x14ac:dyDescent="0.25">
      <c r="A38" s="363">
        <v>31</v>
      </c>
      <c r="B38" s="301" t="s">
        <v>168</v>
      </c>
      <c r="C38" s="431">
        <v>4</v>
      </c>
      <c r="D38" s="350"/>
      <c r="E38" s="352">
        <f>C38+(D38/60)</f>
        <v>4</v>
      </c>
      <c r="F38" s="197"/>
      <c r="G38" s="198">
        <f>$E38*F38</f>
        <v>0</v>
      </c>
      <c r="H38" s="238"/>
      <c r="I38" s="217"/>
      <c r="J38" s="197"/>
      <c r="K38" s="198">
        <f>$E38*J38</f>
        <v>0</v>
      </c>
      <c r="L38" s="238"/>
      <c r="M38" s="201"/>
      <c r="N38" s="197"/>
      <c r="O38" s="198">
        <f>$E38*N38</f>
        <v>0</v>
      </c>
      <c r="P38" s="238"/>
      <c r="Q38" s="201"/>
      <c r="R38" s="197"/>
      <c r="S38" s="198">
        <f>$E38*R38</f>
        <v>0</v>
      </c>
      <c r="T38" s="238"/>
      <c r="U38" s="201"/>
      <c r="V38" s="197"/>
      <c r="W38" s="198">
        <f>$E38*V38</f>
        <v>0</v>
      </c>
      <c r="X38" s="238"/>
      <c r="Y38" s="201"/>
      <c r="Z38" s="197"/>
      <c r="AA38" s="198">
        <f>$E38*Z38</f>
        <v>0</v>
      </c>
      <c r="AB38" s="238"/>
      <c r="AC38" s="204"/>
      <c r="AD38" s="197"/>
      <c r="AE38" s="198">
        <f>$E38*AD38</f>
        <v>0</v>
      </c>
      <c r="AF38" s="238"/>
      <c r="AG38" s="204"/>
      <c r="AH38" s="197"/>
      <c r="AI38" s="198">
        <f>$E38*AH38</f>
        <v>0</v>
      </c>
      <c r="AJ38" s="238"/>
      <c r="AK38" s="206"/>
      <c r="AL38" s="197"/>
      <c r="AM38" s="252">
        <f>$E38*AL38</f>
        <v>0</v>
      </c>
      <c r="AN38" s="315"/>
      <c r="AO38" s="206"/>
      <c r="AP38" s="310">
        <f t="shared" ref="AP38:AP41" si="56">SUM(F38+J38+N38+R38+V38+Z38+AD38+AH38+AL38)</f>
        <v>0</v>
      </c>
      <c r="AQ38" s="311">
        <f t="shared" ref="AQ38" si="57">SUM(G38+K38+O38+S38+W38+AA38+AE38+AI38+AM38)</f>
        <v>0</v>
      </c>
      <c r="AR38" s="315"/>
      <c r="AS38" s="206"/>
    </row>
    <row r="39" spans="1:45" s="207" customFormat="1" ht="10.95" customHeight="1" x14ac:dyDescent="0.25">
      <c r="A39" s="363">
        <v>32</v>
      </c>
      <c r="B39" s="301" t="s">
        <v>176</v>
      </c>
      <c r="C39" s="431"/>
      <c r="D39" s="350"/>
      <c r="E39" s="352">
        <f t="shared" ref="E39" si="58">C39+(D39/60)</f>
        <v>0</v>
      </c>
      <c r="F39" s="197"/>
      <c r="G39" s="198">
        <f>$E39*F39</f>
        <v>0</v>
      </c>
      <c r="H39" s="199"/>
      <c r="I39" s="200"/>
      <c r="J39" s="197"/>
      <c r="K39" s="198">
        <f>$E39*J39</f>
        <v>0</v>
      </c>
      <c r="L39" s="199"/>
      <c r="M39" s="201"/>
      <c r="N39" s="197"/>
      <c r="O39" s="198">
        <f>$E39*N39</f>
        <v>0</v>
      </c>
      <c r="P39" s="202"/>
      <c r="Q39" s="201"/>
      <c r="R39" s="197"/>
      <c r="S39" s="198">
        <f>$E39*R39</f>
        <v>0</v>
      </c>
      <c r="T39" s="199"/>
      <c r="U39" s="201"/>
      <c r="V39" s="197"/>
      <c r="W39" s="198">
        <f>$E39*V39</f>
        <v>0</v>
      </c>
      <c r="X39" s="203"/>
      <c r="Y39" s="201"/>
      <c r="Z39" s="197"/>
      <c r="AA39" s="198">
        <f>$E39*Z39</f>
        <v>0</v>
      </c>
      <c r="AB39" s="199"/>
      <c r="AC39" s="204"/>
      <c r="AD39" s="197"/>
      <c r="AE39" s="198">
        <f>$E39*AD39</f>
        <v>0</v>
      </c>
      <c r="AF39" s="205"/>
      <c r="AG39" s="204"/>
      <c r="AH39" s="197"/>
      <c r="AI39" s="198">
        <f>$E39*AH39</f>
        <v>0</v>
      </c>
      <c r="AJ39" s="205"/>
      <c r="AK39" s="206"/>
      <c r="AL39" s="197"/>
      <c r="AM39" s="252">
        <f>$E39*AL39</f>
        <v>0</v>
      </c>
      <c r="AN39" s="306"/>
      <c r="AO39" s="206"/>
      <c r="AP39" s="310">
        <f t="shared" si="56"/>
        <v>0</v>
      </c>
      <c r="AQ39" s="311">
        <f>SUM(G39+K39+O39+S39+W39+AA39+AE39+AI39+AM39)</f>
        <v>0</v>
      </c>
      <c r="AR39" s="205"/>
      <c r="AS39" s="206"/>
    </row>
    <row r="40" spans="1:45" s="207" customFormat="1" ht="22.05" customHeight="1" x14ac:dyDescent="0.25">
      <c r="A40" s="363">
        <v>33</v>
      </c>
      <c r="B40" s="212" t="s">
        <v>221</v>
      </c>
      <c r="C40" s="467">
        <v>8</v>
      </c>
      <c r="D40" s="356"/>
      <c r="E40" s="357">
        <f>C40+(D40/60)</f>
        <v>8</v>
      </c>
      <c r="F40" s="197"/>
      <c r="G40" s="198">
        <f t="shared" ref="G40:G41" si="59">$E40*F40</f>
        <v>0</v>
      </c>
      <c r="H40" s="199"/>
      <c r="I40" s="200"/>
      <c r="J40" s="197"/>
      <c r="K40" s="198">
        <f t="shared" ref="K40:K41" si="60">$E40*J40</f>
        <v>0</v>
      </c>
      <c r="L40" s="199"/>
      <c r="M40" s="201"/>
      <c r="N40" s="197"/>
      <c r="O40" s="198">
        <f t="shared" ref="O40:O42" si="61">$E40*N40</f>
        <v>0</v>
      </c>
      <c r="P40" s="199"/>
      <c r="Q40" s="201"/>
      <c r="R40" s="197"/>
      <c r="S40" s="198">
        <f t="shared" ref="S40:S42" si="62">$E40*R40</f>
        <v>0</v>
      </c>
      <c r="T40" s="199"/>
      <c r="U40" s="201"/>
      <c r="V40" s="197"/>
      <c r="W40" s="198">
        <f t="shared" ref="W40:W42" si="63">$E40*V40</f>
        <v>0</v>
      </c>
      <c r="X40" s="203"/>
      <c r="Y40" s="201"/>
      <c r="Z40" s="197"/>
      <c r="AA40" s="198">
        <f t="shared" ref="AA40:AA42" si="64">$E40*Z40</f>
        <v>0</v>
      </c>
      <c r="AB40" s="199"/>
      <c r="AC40" s="206"/>
      <c r="AD40" s="197"/>
      <c r="AE40" s="198">
        <f t="shared" ref="AE40:AE42" si="65">$E40*AD40</f>
        <v>0</v>
      </c>
      <c r="AF40" s="205"/>
      <c r="AG40" s="206"/>
      <c r="AH40" s="197"/>
      <c r="AI40" s="198">
        <f t="shared" ref="AI40:AI42" si="66">$E40*AH40</f>
        <v>0</v>
      </c>
      <c r="AJ40" s="205"/>
      <c r="AK40" s="206"/>
      <c r="AL40" s="197"/>
      <c r="AM40" s="252">
        <f t="shared" ref="AM40:AM42" si="67">$E40*AL40</f>
        <v>0</v>
      </c>
      <c r="AN40" s="307"/>
      <c r="AO40" s="206"/>
      <c r="AP40" s="310">
        <f t="shared" si="56"/>
        <v>0</v>
      </c>
      <c r="AQ40" s="311">
        <f t="shared" ref="AQ40:AQ43" si="68">SUM(G40+K40+O40+S40+W40+AA40+AE40+AI40+AM40)</f>
        <v>0</v>
      </c>
      <c r="AR40" s="307"/>
      <c r="AS40" s="206"/>
    </row>
    <row r="41" spans="1:45" s="207" customFormat="1" ht="22.05" customHeight="1" x14ac:dyDescent="0.25">
      <c r="A41" s="363">
        <v>34</v>
      </c>
      <c r="B41" s="212" t="s">
        <v>222</v>
      </c>
      <c r="C41" s="467">
        <v>12</v>
      </c>
      <c r="D41" s="356"/>
      <c r="E41" s="357">
        <f>C41+(D41/60)</f>
        <v>12</v>
      </c>
      <c r="F41" s="197"/>
      <c r="G41" s="198">
        <f t="shared" si="59"/>
        <v>0</v>
      </c>
      <c r="H41" s="199"/>
      <c r="I41" s="200"/>
      <c r="J41" s="197"/>
      <c r="K41" s="198">
        <f t="shared" si="60"/>
        <v>0</v>
      </c>
      <c r="L41" s="199"/>
      <c r="M41" s="201"/>
      <c r="N41" s="197"/>
      <c r="O41" s="198">
        <f t="shared" si="61"/>
        <v>0</v>
      </c>
      <c r="P41" s="199"/>
      <c r="Q41" s="201"/>
      <c r="R41" s="197"/>
      <c r="S41" s="198">
        <f t="shared" si="62"/>
        <v>0</v>
      </c>
      <c r="T41" s="199"/>
      <c r="U41" s="201"/>
      <c r="V41" s="197"/>
      <c r="W41" s="198">
        <f t="shared" si="63"/>
        <v>0</v>
      </c>
      <c r="X41" s="203"/>
      <c r="Y41" s="201"/>
      <c r="Z41" s="197"/>
      <c r="AA41" s="198">
        <f t="shared" si="64"/>
        <v>0</v>
      </c>
      <c r="AB41" s="199"/>
      <c r="AC41" s="206"/>
      <c r="AD41" s="197"/>
      <c r="AE41" s="198">
        <f t="shared" si="65"/>
        <v>0</v>
      </c>
      <c r="AF41" s="205"/>
      <c r="AG41" s="206"/>
      <c r="AH41" s="197"/>
      <c r="AI41" s="198">
        <f t="shared" si="66"/>
        <v>0</v>
      </c>
      <c r="AJ41" s="205"/>
      <c r="AK41" s="206"/>
      <c r="AL41" s="197"/>
      <c r="AM41" s="252">
        <f t="shared" si="67"/>
        <v>0</v>
      </c>
      <c r="AN41" s="307"/>
      <c r="AO41" s="206"/>
      <c r="AP41" s="310">
        <f t="shared" si="56"/>
        <v>0</v>
      </c>
      <c r="AQ41" s="311">
        <f t="shared" si="68"/>
        <v>0</v>
      </c>
      <c r="AR41" s="307"/>
      <c r="AS41" s="206"/>
    </row>
    <row r="42" spans="1:45" s="207" customFormat="1" ht="16.8" x14ac:dyDescent="0.25">
      <c r="A42" s="363">
        <v>35</v>
      </c>
      <c r="B42" s="301" t="s">
        <v>220</v>
      </c>
      <c r="C42" s="344"/>
      <c r="D42" s="344"/>
      <c r="E42" s="355"/>
      <c r="F42" s="214"/>
      <c r="G42" s="215"/>
      <c r="H42" s="199"/>
      <c r="I42" s="200"/>
      <c r="J42" s="214"/>
      <c r="K42" s="215"/>
      <c r="L42" s="199"/>
      <c r="M42" s="201"/>
      <c r="N42" s="218"/>
      <c r="O42" s="215">
        <f t="shared" si="61"/>
        <v>0</v>
      </c>
      <c r="P42" s="199"/>
      <c r="Q42" s="201"/>
      <c r="R42" s="214"/>
      <c r="S42" s="215">
        <f t="shared" si="62"/>
        <v>0</v>
      </c>
      <c r="T42" s="199"/>
      <c r="U42" s="201"/>
      <c r="V42" s="214"/>
      <c r="W42" s="215">
        <f t="shared" si="63"/>
        <v>0</v>
      </c>
      <c r="X42" s="203"/>
      <c r="Y42" s="201"/>
      <c r="Z42" s="218"/>
      <c r="AA42" s="215">
        <f t="shared" si="64"/>
        <v>0</v>
      </c>
      <c r="AB42" s="199"/>
      <c r="AC42" s="206"/>
      <c r="AD42" s="219"/>
      <c r="AE42" s="215">
        <f t="shared" si="65"/>
        <v>0</v>
      </c>
      <c r="AF42" s="205"/>
      <c r="AG42" s="206"/>
      <c r="AH42" s="219"/>
      <c r="AI42" s="215">
        <f t="shared" si="66"/>
        <v>0</v>
      </c>
      <c r="AJ42" s="205"/>
      <c r="AK42" s="206"/>
      <c r="AL42" s="312"/>
      <c r="AM42" s="215">
        <f t="shared" si="67"/>
        <v>0</v>
      </c>
      <c r="AN42" s="307"/>
      <c r="AO42" s="206"/>
      <c r="AP42" s="312"/>
      <c r="AQ42" s="337">
        <v>0</v>
      </c>
      <c r="AR42" s="307"/>
      <c r="AS42" s="206"/>
    </row>
    <row r="43" spans="1:45" s="207" customFormat="1" ht="10.95" customHeight="1" x14ac:dyDescent="0.25">
      <c r="A43" s="363">
        <v>36</v>
      </c>
      <c r="B43" s="301" t="s">
        <v>177</v>
      </c>
      <c r="C43" s="344"/>
      <c r="D43" s="353"/>
      <c r="E43" s="352"/>
      <c r="F43" s="214"/>
      <c r="G43" s="215"/>
      <c r="H43" s="216"/>
      <c r="I43" s="217"/>
      <c r="J43" s="214"/>
      <c r="K43" s="215"/>
      <c r="L43" s="216"/>
      <c r="M43" s="201"/>
      <c r="N43" s="218"/>
      <c r="O43" s="215"/>
      <c r="P43" s="199"/>
      <c r="Q43" s="201"/>
      <c r="R43" s="214"/>
      <c r="S43" s="215"/>
      <c r="T43" s="216"/>
      <c r="U43" s="201"/>
      <c r="V43" s="214"/>
      <c r="W43" s="215"/>
      <c r="X43" s="203"/>
      <c r="Y43" s="201"/>
      <c r="Z43" s="218"/>
      <c r="AA43" s="215"/>
      <c r="AB43" s="199"/>
      <c r="AC43" s="206"/>
      <c r="AD43" s="219"/>
      <c r="AE43" s="215"/>
      <c r="AF43" s="205"/>
      <c r="AG43" s="206"/>
      <c r="AH43" s="219"/>
      <c r="AI43" s="215"/>
      <c r="AJ43" s="205"/>
      <c r="AK43" s="206"/>
      <c r="AL43" s="312"/>
      <c r="AM43" s="215"/>
      <c r="AN43" s="307"/>
      <c r="AO43" s="206"/>
      <c r="AP43" s="310"/>
      <c r="AQ43" s="311">
        <f t="shared" si="68"/>
        <v>0</v>
      </c>
      <c r="AR43" s="199"/>
      <c r="AS43" s="206"/>
    </row>
    <row r="44" spans="1:45" s="207" customFormat="1" ht="10.95" customHeight="1" x14ac:dyDescent="0.25">
      <c r="A44" s="363">
        <v>37</v>
      </c>
      <c r="B44" s="301" t="s">
        <v>115</v>
      </c>
      <c r="C44" s="344"/>
      <c r="D44" s="358"/>
      <c r="E44" s="355"/>
      <c r="F44" s="214"/>
      <c r="G44" s="215"/>
      <c r="H44" s="216"/>
      <c r="I44" s="217"/>
      <c r="J44" s="214"/>
      <c r="K44" s="215"/>
      <c r="L44" s="216"/>
      <c r="M44" s="201"/>
      <c r="N44" s="218"/>
      <c r="O44" s="215"/>
      <c r="P44" s="199"/>
      <c r="Q44" s="201"/>
      <c r="R44" s="214"/>
      <c r="S44" s="215"/>
      <c r="T44" s="216"/>
      <c r="U44" s="201"/>
      <c r="V44" s="214"/>
      <c r="W44" s="215"/>
      <c r="X44" s="203"/>
      <c r="Y44" s="201"/>
      <c r="Z44" s="218"/>
      <c r="AA44" s="215"/>
      <c r="AB44" s="199"/>
      <c r="AC44" s="206"/>
      <c r="AD44" s="219"/>
      <c r="AE44" s="215"/>
      <c r="AF44" s="205"/>
      <c r="AG44" s="206"/>
      <c r="AH44" s="219"/>
      <c r="AI44" s="215"/>
      <c r="AJ44" s="205"/>
      <c r="AK44" s="206"/>
      <c r="AL44" s="312"/>
      <c r="AM44" s="215"/>
      <c r="AN44" s="307"/>
      <c r="AO44" s="206"/>
      <c r="AP44" s="335"/>
      <c r="AQ44" s="311">
        <f t="shared" si="21"/>
        <v>0</v>
      </c>
      <c r="AR44" s="307"/>
      <c r="AS44" s="206"/>
    </row>
    <row r="45" spans="1:45" s="207" customFormat="1" ht="10.95" customHeight="1" x14ac:dyDescent="0.25">
      <c r="A45" s="363">
        <v>38</v>
      </c>
      <c r="B45" s="301" t="s">
        <v>124</v>
      </c>
      <c r="C45" s="431"/>
      <c r="D45" s="350"/>
      <c r="E45" s="352">
        <f t="shared" ref="E45" si="69">C45+(D45/60)</f>
        <v>0</v>
      </c>
      <c r="F45" s="197"/>
      <c r="G45" s="198">
        <f>$E45*F45</f>
        <v>0</v>
      </c>
      <c r="H45" s="199"/>
      <c r="I45" s="200"/>
      <c r="J45" s="197"/>
      <c r="K45" s="198">
        <f>$E45*J45</f>
        <v>0</v>
      </c>
      <c r="L45" s="199"/>
      <c r="M45" s="201"/>
      <c r="N45" s="197"/>
      <c r="O45" s="198">
        <f>$E45*N45</f>
        <v>0</v>
      </c>
      <c r="P45" s="202"/>
      <c r="Q45" s="201"/>
      <c r="R45" s="197"/>
      <c r="S45" s="198">
        <f>$E45*R45</f>
        <v>0</v>
      </c>
      <c r="T45" s="199"/>
      <c r="U45" s="201"/>
      <c r="V45" s="197"/>
      <c r="W45" s="198">
        <f>$E45*V45</f>
        <v>0</v>
      </c>
      <c r="X45" s="203"/>
      <c r="Y45" s="201"/>
      <c r="Z45" s="197"/>
      <c r="AA45" s="198">
        <f>$E45*Z45</f>
        <v>0</v>
      </c>
      <c r="AB45" s="199"/>
      <c r="AC45" s="204"/>
      <c r="AD45" s="197"/>
      <c r="AE45" s="198">
        <f>$E45*AD45</f>
        <v>0</v>
      </c>
      <c r="AF45" s="205"/>
      <c r="AG45" s="204"/>
      <c r="AH45" s="197"/>
      <c r="AI45" s="198">
        <f>$E45*AH45</f>
        <v>0</v>
      </c>
      <c r="AJ45" s="205"/>
      <c r="AK45" s="206"/>
      <c r="AL45" s="197"/>
      <c r="AM45" s="252">
        <f>$E45*AL45</f>
        <v>0</v>
      </c>
      <c r="AN45" s="306"/>
      <c r="AO45" s="206"/>
      <c r="AP45" s="310">
        <f t="shared" ref="AP45" si="70">SUM(F45+J45+N45+R45+V45+Z45+AD45+AH45+AL45)</f>
        <v>0</v>
      </c>
      <c r="AQ45" s="311">
        <f>SUM(G45+K45+O45+S45+W45+AA45+AE45+AI45+AM45)</f>
        <v>0</v>
      </c>
      <c r="AR45" s="205"/>
      <c r="AS45" s="206"/>
    </row>
    <row r="46" spans="1:45" s="207" customFormat="1" ht="10.95" customHeight="1" x14ac:dyDescent="0.25">
      <c r="A46" s="363">
        <v>39</v>
      </c>
      <c r="B46" s="301" t="s">
        <v>131</v>
      </c>
      <c r="C46" s="344"/>
      <c r="D46" s="353"/>
      <c r="E46" s="352"/>
      <c r="F46" s="214"/>
      <c r="G46" s="215"/>
      <c r="H46" s="216"/>
      <c r="I46" s="217"/>
      <c r="J46" s="214"/>
      <c r="K46" s="215"/>
      <c r="L46" s="216"/>
      <c r="M46" s="201"/>
      <c r="N46" s="218"/>
      <c r="O46" s="215"/>
      <c r="P46" s="199"/>
      <c r="Q46" s="201"/>
      <c r="R46" s="214"/>
      <c r="S46" s="215"/>
      <c r="T46" s="216"/>
      <c r="U46" s="201"/>
      <c r="V46" s="214"/>
      <c r="W46" s="215"/>
      <c r="X46" s="203"/>
      <c r="Y46" s="201"/>
      <c r="Z46" s="218"/>
      <c r="AA46" s="215"/>
      <c r="AB46" s="199"/>
      <c r="AC46" s="206"/>
      <c r="AD46" s="219"/>
      <c r="AE46" s="215"/>
      <c r="AF46" s="205"/>
      <c r="AG46" s="206"/>
      <c r="AH46" s="219"/>
      <c r="AI46" s="215"/>
      <c r="AJ46" s="205"/>
      <c r="AK46" s="206"/>
      <c r="AL46" s="312"/>
      <c r="AM46" s="215"/>
      <c r="AN46" s="307"/>
      <c r="AO46" s="206"/>
      <c r="AP46" s="310"/>
      <c r="AQ46" s="311">
        <f t="shared" ref="AQ46" si="71">SUM(G46+K46+O46+S46+W46+AA46+AE46+AI46+AM46)</f>
        <v>0</v>
      </c>
      <c r="AR46" s="199"/>
      <c r="AS46" s="206"/>
    </row>
    <row r="47" spans="1:45" s="232" customFormat="1" ht="10.95" customHeight="1" x14ac:dyDescent="0.25">
      <c r="A47" s="363">
        <v>40</v>
      </c>
      <c r="B47" s="237" t="s">
        <v>210</v>
      </c>
      <c r="C47" s="345"/>
      <c r="D47" s="345"/>
      <c r="E47" s="354"/>
      <c r="F47" s="223"/>
      <c r="G47" s="221"/>
      <c r="H47" s="225">
        <f>SUM(G26:G46)</f>
        <v>0</v>
      </c>
      <c r="I47" s="226"/>
      <c r="J47" s="223"/>
      <c r="K47" s="221"/>
      <c r="L47" s="225">
        <f>SUM(K26:K46)</f>
        <v>0</v>
      </c>
      <c r="M47" s="227"/>
      <c r="N47" s="223"/>
      <c r="O47" s="221"/>
      <c r="P47" s="225">
        <f>SUM(O26:O46)</f>
        <v>0</v>
      </c>
      <c r="Q47" s="227"/>
      <c r="R47" s="223"/>
      <c r="S47" s="221"/>
      <c r="T47" s="225">
        <f>SUM(S26:S46)</f>
        <v>0</v>
      </c>
      <c r="U47" s="227"/>
      <c r="V47" s="223"/>
      <c r="W47" s="221"/>
      <c r="X47" s="225">
        <f>SUM(W26:W46)</f>
        <v>0</v>
      </c>
      <c r="Y47" s="227"/>
      <c r="Z47" s="223"/>
      <c r="AA47" s="221"/>
      <c r="AB47" s="225">
        <f>SUM(AA26:AA46)</f>
        <v>0</v>
      </c>
      <c r="AC47" s="228"/>
      <c r="AD47" s="229"/>
      <c r="AE47" s="230"/>
      <c r="AF47" s="225">
        <f>SUM(AE26:AE46)</f>
        <v>0</v>
      </c>
      <c r="AG47" s="228"/>
      <c r="AH47" s="229"/>
      <c r="AI47" s="230"/>
      <c r="AJ47" s="225">
        <f>SUM(AI26:AI46)</f>
        <v>0</v>
      </c>
      <c r="AK47" s="231"/>
      <c r="AL47" s="313"/>
      <c r="AM47" s="222"/>
      <c r="AN47" s="225">
        <f>SUM(AM26:AM46)</f>
        <v>0</v>
      </c>
      <c r="AO47" s="231"/>
      <c r="AP47" s="313"/>
      <c r="AQ47" s="334">
        <f>SUM(H47+L47+P47+T47+X47+AB47+AF47+AJ47+AN47)</f>
        <v>0</v>
      </c>
      <c r="AR47" s="225">
        <f>SUM(AQ26:AQ46)</f>
        <v>0</v>
      </c>
      <c r="AS47" s="206"/>
    </row>
    <row r="48" spans="1:45" s="232" customFormat="1" ht="10.95" customHeight="1" x14ac:dyDescent="0.25">
      <c r="A48" s="363"/>
      <c r="B48" s="233"/>
      <c r="C48" s="344"/>
      <c r="D48" s="344"/>
      <c r="E48" s="355"/>
      <c r="F48" s="214"/>
      <c r="G48" s="213"/>
      <c r="H48" s="199"/>
      <c r="I48" s="200"/>
      <c r="J48" s="214"/>
      <c r="K48" s="213"/>
      <c r="L48" s="199"/>
      <c r="M48" s="201"/>
      <c r="N48" s="214"/>
      <c r="O48" s="213"/>
      <c r="P48" s="202"/>
      <c r="Q48" s="201"/>
      <c r="R48" s="214"/>
      <c r="S48" s="213"/>
      <c r="T48" s="199"/>
      <c r="U48" s="201"/>
      <c r="V48" s="214"/>
      <c r="W48" s="213"/>
      <c r="X48" s="203"/>
      <c r="Y48" s="201"/>
      <c r="Z48" s="214"/>
      <c r="AA48" s="213"/>
      <c r="AB48" s="199"/>
      <c r="AC48" s="204"/>
      <c r="AD48" s="235"/>
      <c r="AE48" s="236"/>
      <c r="AF48" s="205"/>
      <c r="AG48" s="204"/>
      <c r="AH48" s="235"/>
      <c r="AI48" s="236"/>
      <c r="AJ48" s="205"/>
      <c r="AK48" s="206"/>
      <c r="AL48" s="314"/>
      <c r="AM48" s="234"/>
      <c r="AN48" s="306"/>
      <c r="AO48" s="206"/>
      <c r="AP48" s="314"/>
      <c r="AQ48" s="234"/>
      <c r="AR48" s="306"/>
      <c r="AS48" s="206"/>
    </row>
    <row r="49" spans="1:45" s="207" customFormat="1" ht="10.95" customHeight="1" x14ac:dyDescent="0.25">
      <c r="A49" s="363">
        <v>41</v>
      </c>
      <c r="B49" s="212" t="s">
        <v>107</v>
      </c>
      <c r="C49" s="467">
        <v>2.5</v>
      </c>
      <c r="D49" s="350"/>
      <c r="E49" s="357">
        <f>C49+(D49/60)</f>
        <v>2.5</v>
      </c>
      <c r="F49" s="197"/>
      <c r="G49" s="198">
        <f>$E49*F49</f>
        <v>0</v>
      </c>
      <c r="H49" s="199"/>
      <c r="I49" s="200"/>
      <c r="J49" s="197"/>
      <c r="K49" s="198">
        <f>$E49*J49</f>
        <v>0</v>
      </c>
      <c r="L49" s="199"/>
      <c r="M49" s="201"/>
      <c r="N49" s="197"/>
      <c r="O49" s="198">
        <f>$E49*N49</f>
        <v>0</v>
      </c>
      <c r="P49" s="202"/>
      <c r="Q49" s="201"/>
      <c r="R49" s="197"/>
      <c r="S49" s="198">
        <f>$E49*R49</f>
        <v>0</v>
      </c>
      <c r="T49" s="199"/>
      <c r="U49" s="201"/>
      <c r="V49" s="197"/>
      <c r="W49" s="198">
        <f>$E49*V49</f>
        <v>0</v>
      </c>
      <c r="X49" s="203"/>
      <c r="Y49" s="201"/>
      <c r="Z49" s="197"/>
      <c r="AA49" s="198">
        <f>$E49*Z49</f>
        <v>0</v>
      </c>
      <c r="AB49" s="199"/>
      <c r="AC49" s="204"/>
      <c r="AD49" s="197"/>
      <c r="AE49" s="198">
        <f>$E49*AD49</f>
        <v>0</v>
      </c>
      <c r="AF49" s="205"/>
      <c r="AG49" s="204"/>
      <c r="AH49" s="197"/>
      <c r="AI49" s="198">
        <f>$E49*AH49</f>
        <v>0</v>
      </c>
      <c r="AJ49" s="205"/>
      <c r="AK49" s="206"/>
      <c r="AL49" s="197"/>
      <c r="AM49" s="252">
        <f>$E49*AL49</f>
        <v>0</v>
      </c>
      <c r="AN49" s="306"/>
      <c r="AO49" s="206"/>
      <c r="AP49" s="310">
        <f t="shared" ref="AP49:AP54" si="72">SUM(F49+J49+N49+R49+V49+Z49+AD49+AH49+AL49)</f>
        <v>0</v>
      </c>
      <c r="AQ49" s="311">
        <f t="shared" ref="AQ49:AQ57" si="73">SUM(G49+K49+O49+S49+W49+AA49+AE49+AI49+AM49)</f>
        <v>0</v>
      </c>
      <c r="AR49" s="306"/>
      <c r="AS49" s="206"/>
    </row>
    <row r="50" spans="1:45" s="207" customFormat="1" ht="10.95" customHeight="1" x14ac:dyDescent="0.25">
      <c r="A50" s="363">
        <v>42</v>
      </c>
      <c r="B50" s="212" t="s">
        <v>174</v>
      </c>
      <c r="C50" s="467">
        <v>12</v>
      </c>
      <c r="D50" s="350"/>
      <c r="E50" s="357">
        <f t="shared" ref="E50" si="74">C50+(D50/60)</f>
        <v>12</v>
      </c>
      <c r="F50" s="197"/>
      <c r="G50" s="198">
        <f t="shared" ref="G50:G52" si="75">$E50*F50</f>
        <v>0</v>
      </c>
      <c r="H50" s="199"/>
      <c r="I50" s="200"/>
      <c r="J50" s="197"/>
      <c r="K50" s="198">
        <f t="shared" ref="K50:K54" si="76">$E50*J50</f>
        <v>0</v>
      </c>
      <c r="L50" s="199"/>
      <c r="M50" s="201"/>
      <c r="N50" s="197"/>
      <c r="O50" s="198">
        <f t="shared" ref="O50:O53" si="77">$E50*N50</f>
        <v>0</v>
      </c>
      <c r="P50" s="202"/>
      <c r="Q50" s="201"/>
      <c r="R50" s="197"/>
      <c r="S50" s="198">
        <f t="shared" ref="S50:S53" si="78">$E50*R50</f>
        <v>0</v>
      </c>
      <c r="T50" s="216"/>
      <c r="U50" s="239"/>
      <c r="V50" s="197"/>
      <c r="W50" s="198">
        <f t="shared" ref="W50:W54" si="79">$E50*V50</f>
        <v>0</v>
      </c>
      <c r="X50" s="203"/>
      <c r="Y50" s="239"/>
      <c r="Z50" s="197"/>
      <c r="AA50" s="198">
        <f t="shared" ref="AA50:AA54" si="80">$E50*Z50</f>
        <v>0</v>
      </c>
      <c r="AB50" s="216"/>
      <c r="AC50" s="240"/>
      <c r="AD50" s="197"/>
      <c r="AE50" s="198">
        <f t="shared" ref="AE50:AE54" si="81">$E50*AD50</f>
        <v>0</v>
      </c>
      <c r="AF50" s="241"/>
      <c r="AG50" s="240"/>
      <c r="AH50" s="197"/>
      <c r="AI50" s="198">
        <f t="shared" ref="AI50:AI54" si="82">$E50*AH50</f>
        <v>0</v>
      </c>
      <c r="AJ50" s="241"/>
      <c r="AK50" s="206"/>
      <c r="AL50" s="197"/>
      <c r="AM50" s="252">
        <f t="shared" ref="AM50:AM54" si="83">$E50*AL50</f>
        <v>0</v>
      </c>
      <c r="AN50" s="316"/>
      <c r="AO50" s="206"/>
      <c r="AP50" s="310">
        <f t="shared" si="72"/>
        <v>0</v>
      </c>
      <c r="AQ50" s="311">
        <f t="shared" si="73"/>
        <v>0</v>
      </c>
      <c r="AR50" s="316"/>
      <c r="AS50" s="206"/>
    </row>
    <row r="51" spans="1:45" s="207" customFormat="1" ht="10.95" customHeight="1" x14ac:dyDescent="0.25">
      <c r="A51" s="363">
        <v>43</v>
      </c>
      <c r="B51" s="212" t="s">
        <v>173</v>
      </c>
      <c r="C51" s="467">
        <v>11.5</v>
      </c>
      <c r="D51" s="350"/>
      <c r="E51" s="357">
        <f>C51+(D51/60)</f>
        <v>11.5</v>
      </c>
      <c r="F51" s="197"/>
      <c r="G51" s="198">
        <f>$E51*F51</f>
        <v>0</v>
      </c>
      <c r="H51" s="199"/>
      <c r="I51" s="200"/>
      <c r="J51" s="197"/>
      <c r="K51" s="198">
        <f t="shared" si="76"/>
        <v>0</v>
      </c>
      <c r="L51" s="199"/>
      <c r="M51" s="201"/>
      <c r="N51" s="197"/>
      <c r="O51" s="198">
        <f t="shared" si="77"/>
        <v>0</v>
      </c>
      <c r="P51" s="199"/>
      <c r="Q51" s="201"/>
      <c r="R51" s="197"/>
      <c r="S51" s="198">
        <f t="shared" si="78"/>
        <v>0</v>
      </c>
      <c r="T51" s="199"/>
      <c r="U51" s="201"/>
      <c r="V51" s="197"/>
      <c r="W51" s="198">
        <f t="shared" si="79"/>
        <v>0</v>
      </c>
      <c r="X51" s="203"/>
      <c r="Y51" s="201"/>
      <c r="Z51" s="197"/>
      <c r="AA51" s="198">
        <f t="shared" si="80"/>
        <v>0</v>
      </c>
      <c r="AB51" s="199"/>
      <c r="AC51" s="206"/>
      <c r="AD51" s="197"/>
      <c r="AE51" s="198">
        <f t="shared" si="81"/>
        <v>0</v>
      </c>
      <c r="AF51" s="205"/>
      <c r="AG51" s="206"/>
      <c r="AH51" s="197"/>
      <c r="AI51" s="198">
        <f t="shared" si="82"/>
        <v>0</v>
      </c>
      <c r="AJ51" s="205"/>
      <c r="AK51" s="206"/>
      <c r="AL51" s="197"/>
      <c r="AM51" s="252">
        <f t="shared" si="83"/>
        <v>0</v>
      </c>
      <c r="AN51" s="307"/>
      <c r="AO51" s="206"/>
      <c r="AP51" s="310">
        <f t="shared" si="72"/>
        <v>0</v>
      </c>
      <c r="AQ51" s="311">
        <f t="shared" si="73"/>
        <v>0</v>
      </c>
      <c r="AR51" s="307"/>
      <c r="AS51" s="206"/>
    </row>
    <row r="52" spans="1:45" s="207" customFormat="1" ht="10.95" customHeight="1" x14ac:dyDescent="0.25">
      <c r="A52" s="363">
        <v>44</v>
      </c>
      <c r="B52" s="212" t="s">
        <v>9</v>
      </c>
      <c r="C52" s="467">
        <v>3</v>
      </c>
      <c r="D52" s="350"/>
      <c r="E52" s="357">
        <f t="shared" ref="E52:E54" si="84">C52+(D52/60)</f>
        <v>3</v>
      </c>
      <c r="F52" s="197"/>
      <c r="G52" s="198">
        <f t="shared" si="75"/>
        <v>0</v>
      </c>
      <c r="H52" s="199"/>
      <c r="I52" s="200"/>
      <c r="J52" s="197"/>
      <c r="K52" s="198">
        <f t="shared" si="76"/>
        <v>0</v>
      </c>
      <c r="L52" s="199"/>
      <c r="M52" s="201"/>
      <c r="N52" s="197"/>
      <c r="O52" s="198">
        <f t="shared" si="77"/>
        <v>0</v>
      </c>
      <c r="P52" s="199"/>
      <c r="Q52" s="201"/>
      <c r="R52" s="197"/>
      <c r="S52" s="198">
        <f t="shared" si="78"/>
        <v>0</v>
      </c>
      <c r="T52" s="199"/>
      <c r="U52" s="201"/>
      <c r="V52" s="197"/>
      <c r="W52" s="198">
        <f t="shared" si="79"/>
        <v>0</v>
      </c>
      <c r="X52" s="203"/>
      <c r="Y52" s="201"/>
      <c r="Z52" s="197"/>
      <c r="AA52" s="198">
        <f t="shared" si="80"/>
        <v>0</v>
      </c>
      <c r="AB52" s="199"/>
      <c r="AC52" s="206"/>
      <c r="AD52" s="197"/>
      <c r="AE52" s="198">
        <f t="shared" si="81"/>
        <v>0</v>
      </c>
      <c r="AF52" s="205"/>
      <c r="AG52" s="206"/>
      <c r="AH52" s="197"/>
      <c r="AI52" s="198">
        <f t="shared" si="82"/>
        <v>0</v>
      </c>
      <c r="AJ52" s="205"/>
      <c r="AK52" s="206"/>
      <c r="AL52" s="197"/>
      <c r="AM52" s="252">
        <f t="shared" si="83"/>
        <v>0</v>
      </c>
      <c r="AN52" s="307"/>
      <c r="AO52" s="206"/>
      <c r="AP52" s="310">
        <f t="shared" si="72"/>
        <v>0</v>
      </c>
      <c r="AQ52" s="311">
        <f t="shared" si="73"/>
        <v>0</v>
      </c>
      <c r="AR52" s="307"/>
      <c r="AS52" s="206"/>
    </row>
    <row r="53" spans="1:45" s="207" customFormat="1" ht="20.399999999999999" customHeight="1" x14ac:dyDescent="0.25">
      <c r="A53" s="363">
        <v>45</v>
      </c>
      <c r="B53" s="212" t="s">
        <v>78</v>
      </c>
      <c r="C53" s="467">
        <v>1</v>
      </c>
      <c r="D53" s="350"/>
      <c r="E53" s="357">
        <f t="shared" si="84"/>
        <v>1</v>
      </c>
      <c r="F53" s="197"/>
      <c r="G53" s="198">
        <f t="shared" ref="G53:G54" si="85">$E53*F53</f>
        <v>0</v>
      </c>
      <c r="H53" s="199"/>
      <c r="I53" s="200"/>
      <c r="J53" s="197"/>
      <c r="K53" s="198">
        <f t="shared" si="76"/>
        <v>0</v>
      </c>
      <c r="L53" s="199"/>
      <c r="M53" s="201"/>
      <c r="N53" s="197"/>
      <c r="O53" s="198">
        <f t="shared" si="77"/>
        <v>0</v>
      </c>
      <c r="P53" s="199"/>
      <c r="Q53" s="201"/>
      <c r="R53" s="197"/>
      <c r="S53" s="198">
        <f t="shared" si="78"/>
        <v>0</v>
      </c>
      <c r="T53" s="199"/>
      <c r="U53" s="201"/>
      <c r="V53" s="197"/>
      <c r="W53" s="198">
        <f t="shared" si="79"/>
        <v>0</v>
      </c>
      <c r="X53" s="203"/>
      <c r="Y53" s="201"/>
      <c r="Z53" s="197"/>
      <c r="AA53" s="198">
        <f t="shared" si="80"/>
        <v>0</v>
      </c>
      <c r="AB53" s="199"/>
      <c r="AC53" s="206"/>
      <c r="AD53" s="197"/>
      <c r="AE53" s="198">
        <f t="shared" si="81"/>
        <v>0</v>
      </c>
      <c r="AF53" s="205"/>
      <c r="AG53" s="206"/>
      <c r="AH53" s="197"/>
      <c r="AI53" s="198">
        <f t="shared" si="82"/>
        <v>0</v>
      </c>
      <c r="AJ53" s="205"/>
      <c r="AK53" s="206"/>
      <c r="AL53" s="197"/>
      <c r="AM53" s="252">
        <f t="shared" si="83"/>
        <v>0</v>
      </c>
      <c r="AN53" s="307"/>
      <c r="AO53" s="206"/>
      <c r="AP53" s="310">
        <f t="shared" si="72"/>
        <v>0</v>
      </c>
      <c r="AQ53" s="311">
        <f t="shared" si="73"/>
        <v>0</v>
      </c>
      <c r="AR53" s="307"/>
      <c r="AS53" s="206"/>
    </row>
    <row r="54" spans="1:45" s="207" customFormat="1" ht="10.95" customHeight="1" x14ac:dyDescent="0.25">
      <c r="A54" s="363">
        <v>46</v>
      </c>
      <c r="B54" s="212" t="s">
        <v>106</v>
      </c>
      <c r="C54" s="467">
        <v>1.5</v>
      </c>
      <c r="D54" s="350"/>
      <c r="E54" s="357">
        <f t="shared" si="84"/>
        <v>1.5</v>
      </c>
      <c r="F54" s="197"/>
      <c r="G54" s="198">
        <f t="shared" si="85"/>
        <v>0</v>
      </c>
      <c r="H54" s="199"/>
      <c r="I54" s="200"/>
      <c r="J54" s="197"/>
      <c r="K54" s="198">
        <f t="shared" si="76"/>
        <v>0</v>
      </c>
      <c r="L54" s="199"/>
      <c r="M54" s="201"/>
      <c r="N54" s="197"/>
      <c r="O54" s="198">
        <f>$E54*N54</f>
        <v>0</v>
      </c>
      <c r="P54" s="199"/>
      <c r="Q54" s="201"/>
      <c r="R54" s="197"/>
      <c r="S54" s="198">
        <f>$E54*R54</f>
        <v>0</v>
      </c>
      <c r="T54" s="199"/>
      <c r="U54" s="201"/>
      <c r="V54" s="197"/>
      <c r="W54" s="198">
        <f t="shared" si="79"/>
        <v>0</v>
      </c>
      <c r="X54" s="203"/>
      <c r="Y54" s="201"/>
      <c r="Z54" s="197"/>
      <c r="AA54" s="198">
        <f t="shared" si="80"/>
        <v>0</v>
      </c>
      <c r="AB54" s="199"/>
      <c r="AC54" s="206"/>
      <c r="AD54" s="197"/>
      <c r="AE54" s="198">
        <f t="shared" si="81"/>
        <v>0</v>
      </c>
      <c r="AF54" s="205"/>
      <c r="AG54" s="206"/>
      <c r="AH54" s="197"/>
      <c r="AI54" s="198">
        <f t="shared" si="82"/>
        <v>0</v>
      </c>
      <c r="AJ54" s="205"/>
      <c r="AK54" s="206"/>
      <c r="AL54" s="197"/>
      <c r="AM54" s="252">
        <f t="shared" si="83"/>
        <v>0</v>
      </c>
      <c r="AN54" s="307"/>
      <c r="AO54" s="206"/>
      <c r="AP54" s="310">
        <f t="shared" si="72"/>
        <v>0</v>
      </c>
      <c r="AQ54" s="311">
        <f t="shared" si="73"/>
        <v>0</v>
      </c>
      <c r="AR54" s="307"/>
      <c r="AS54" s="206"/>
    </row>
    <row r="55" spans="1:45" s="207" customFormat="1" ht="10.95" customHeight="1" x14ac:dyDescent="0.25">
      <c r="A55" s="363">
        <v>47</v>
      </c>
      <c r="B55" s="301" t="s">
        <v>108</v>
      </c>
      <c r="C55" s="347"/>
      <c r="D55" s="347"/>
      <c r="E55" s="355"/>
      <c r="F55" s="242"/>
      <c r="G55" s="215"/>
      <c r="H55" s="243"/>
      <c r="I55" s="200"/>
      <c r="J55" s="242"/>
      <c r="K55" s="215"/>
      <c r="L55" s="199"/>
      <c r="M55" s="201"/>
      <c r="N55" s="242"/>
      <c r="O55" s="215"/>
      <c r="P55" s="199"/>
      <c r="Q55" s="201"/>
      <c r="R55" s="242"/>
      <c r="S55" s="215"/>
      <c r="T55" s="199"/>
      <c r="U55" s="201"/>
      <c r="V55" s="242"/>
      <c r="W55" s="215"/>
      <c r="X55" s="203"/>
      <c r="Y55" s="201"/>
      <c r="Z55" s="242"/>
      <c r="AA55" s="215"/>
      <c r="AB55" s="199"/>
      <c r="AC55" s="206"/>
      <c r="AD55" s="244"/>
      <c r="AE55" s="215"/>
      <c r="AF55" s="205"/>
      <c r="AG55" s="206"/>
      <c r="AH55" s="244"/>
      <c r="AI55" s="215"/>
      <c r="AJ55" s="205"/>
      <c r="AK55" s="206"/>
      <c r="AL55" s="317"/>
      <c r="AM55" s="215"/>
      <c r="AN55" s="307"/>
      <c r="AO55" s="206"/>
      <c r="AP55" s="317"/>
      <c r="AQ55" s="311">
        <f t="shared" si="73"/>
        <v>0</v>
      </c>
      <c r="AR55" s="307"/>
      <c r="AS55" s="206"/>
    </row>
    <row r="56" spans="1:45" s="207" customFormat="1" ht="10.95" customHeight="1" x14ac:dyDescent="0.25">
      <c r="A56" s="363">
        <v>48</v>
      </c>
      <c r="B56" s="301" t="s">
        <v>124</v>
      </c>
      <c r="C56" s="431"/>
      <c r="D56" s="350"/>
      <c r="E56" s="352">
        <f t="shared" ref="E56" si="86">C56+(D56/60)</f>
        <v>0</v>
      </c>
      <c r="F56" s="197"/>
      <c r="G56" s="198">
        <f>$E56*F56</f>
        <v>0</v>
      </c>
      <c r="H56" s="199"/>
      <c r="I56" s="200"/>
      <c r="J56" s="197"/>
      <c r="K56" s="198">
        <f>$E56*J56</f>
        <v>0</v>
      </c>
      <c r="L56" s="199"/>
      <c r="M56" s="201"/>
      <c r="N56" s="197"/>
      <c r="O56" s="198">
        <f>$E56*N56</f>
        <v>0</v>
      </c>
      <c r="P56" s="202"/>
      <c r="Q56" s="201"/>
      <c r="R56" s="197"/>
      <c r="S56" s="198">
        <f>$E56*R56</f>
        <v>0</v>
      </c>
      <c r="T56" s="199"/>
      <c r="U56" s="201"/>
      <c r="V56" s="197"/>
      <c r="W56" s="198">
        <f>$E56*V56</f>
        <v>0</v>
      </c>
      <c r="X56" s="203"/>
      <c r="Y56" s="201"/>
      <c r="Z56" s="197"/>
      <c r="AA56" s="198">
        <f>$E56*Z56</f>
        <v>0</v>
      </c>
      <c r="AB56" s="199"/>
      <c r="AC56" s="204"/>
      <c r="AD56" s="197"/>
      <c r="AE56" s="198">
        <f>$E56*AD56</f>
        <v>0</v>
      </c>
      <c r="AF56" s="205"/>
      <c r="AG56" s="204"/>
      <c r="AH56" s="197"/>
      <c r="AI56" s="198">
        <f>$E56*AH56</f>
        <v>0</v>
      </c>
      <c r="AJ56" s="205"/>
      <c r="AK56" s="206"/>
      <c r="AL56" s="197"/>
      <c r="AM56" s="252">
        <f>$E56*AL56</f>
        <v>0</v>
      </c>
      <c r="AN56" s="306"/>
      <c r="AO56" s="206"/>
      <c r="AP56" s="310">
        <f t="shared" ref="AP56" si="87">SUM(F56+J56+N56+R56+V56+Z56+AD56+AH56+AL56)</f>
        <v>0</v>
      </c>
      <c r="AQ56" s="311">
        <f t="shared" si="73"/>
        <v>0</v>
      </c>
      <c r="AR56" s="205"/>
      <c r="AS56" s="206"/>
    </row>
    <row r="57" spans="1:45" s="207" customFormat="1" ht="10.95" customHeight="1" x14ac:dyDescent="0.25">
      <c r="A57" s="363">
        <v>49</v>
      </c>
      <c r="B57" s="301" t="s">
        <v>131</v>
      </c>
      <c r="C57" s="344"/>
      <c r="D57" s="353"/>
      <c r="E57" s="352"/>
      <c r="F57" s="214"/>
      <c r="G57" s="215"/>
      <c r="H57" s="216"/>
      <c r="I57" s="217"/>
      <c r="J57" s="214"/>
      <c r="K57" s="215"/>
      <c r="L57" s="216"/>
      <c r="M57" s="201"/>
      <c r="N57" s="218"/>
      <c r="O57" s="215"/>
      <c r="P57" s="199"/>
      <c r="Q57" s="201"/>
      <c r="R57" s="214"/>
      <c r="S57" s="215"/>
      <c r="T57" s="216"/>
      <c r="U57" s="201"/>
      <c r="V57" s="214"/>
      <c r="W57" s="215"/>
      <c r="X57" s="203"/>
      <c r="Y57" s="201"/>
      <c r="Z57" s="218"/>
      <c r="AA57" s="215"/>
      <c r="AB57" s="199"/>
      <c r="AC57" s="206"/>
      <c r="AD57" s="219"/>
      <c r="AE57" s="215"/>
      <c r="AF57" s="205"/>
      <c r="AG57" s="206"/>
      <c r="AH57" s="219"/>
      <c r="AI57" s="215"/>
      <c r="AJ57" s="205"/>
      <c r="AK57" s="206"/>
      <c r="AL57" s="312"/>
      <c r="AM57" s="215"/>
      <c r="AN57" s="307"/>
      <c r="AO57" s="206"/>
      <c r="AP57" s="310"/>
      <c r="AQ57" s="311">
        <f t="shared" si="73"/>
        <v>0</v>
      </c>
      <c r="AR57" s="199"/>
      <c r="AS57" s="206"/>
    </row>
    <row r="58" spans="1:45" s="207" customFormat="1" ht="10.95" customHeight="1" x14ac:dyDescent="0.25">
      <c r="A58" s="363">
        <v>50</v>
      </c>
      <c r="B58" s="237" t="s">
        <v>10</v>
      </c>
      <c r="C58" s="345"/>
      <c r="D58" s="345"/>
      <c r="E58" s="354"/>
      <c r="F58" s="223"/>
      <c r="G58" s="221"/>
      <c r="H58" s="225">
        <f>SUM(G49:G57)</f>
        <v>0</v>
      </c>
      <c r="I58" s="226"/>
      <c r="J58" s="223"/>
      <c r="K58" s="221"/>
      <c r="L58" s="225">
        <f>SUM(K49:K57)</f>
        <v>0</v>
      </c>
      <c r="M58" s="227"/>
      <c r="N58" s="245"/>
      <c r="O58" s="246"/>
      <c r="P58" s="225">
        <f>SUM(O49:O57)</f>
        <v>0</v>
      </c>
      <c r="Q58" s="247">
        <f>SUM(P49:P57)</f>
        <v>0</v>
      </c>
      <c r="R58" s="248"/>
      <c r="S58" s="220"/>
      <c r="T58" s="225">
        <f>SUM(S49:S57)</f>
        <v>0</v>
      </c>
      <c r="U58" s="227"/>
      <c r="V58" s="223"/>
      <c r="W58" s="221"/>
      <c r="X58" s="225">
        <f>SUM(W49:W57)</f>
        <v>0</v>
      </c>
      <c r="Y58" s="227"/>
      <c r="Z58" s="245"/>
      <c r="AA58" s="221"/>
      <c r="AB58" s="225">
        <f>SUM(AA49:AA57)</f>
        <v>0</v>
      </c>
      <c r="AC58" s="231"/>
      <c r="AD58" s="249"/>
      <c r="AE58" s="230"/>
      <c r="AF58" s="225">
        <f>SUM(AE49:AE57)</f>
        <v>0</v>
      </c>
      <c r="AG58" s="231"/>
      <c r="AH58" s="249"/>
      <c r="AI58" s="230"/>
      <c r="AJ58" s="225">
        <f>SUM(AI49:AI57)</f>
        <v>0</v>
      </c>
      <c r="AK58" s="231"/>
      <c r="AL58" s="318"/>
      <c r="AM58" s="458"/>
      <c r="AN58" s="320">
        <f>SUM(AM49:AM57)</f>
        <v>0</v>
      </c>
      <c r="AO58" s="231"/>
      <c r="AP58" s="318"/>
      <c r="AQ58" s="334">
        <f>SUM(H58+L58+P58+T58+X58+AB58+AF58+AJ58+AN58)</f>
        <v>0</v>
      </c>
      <c r="AR58" s="320">
        <f>SUM(AQ49:AQ57)</f>
        <v>0</v>
      </c>
      <c r="AS58" s="206"/>
    </row>
    <row r="59" spans="1:45" s="232" customFormat="1" ht="10.95" customHeight="1" x14ac:dyDescent="0.25">
      <c r="A59" s="363"/>
      <c r="B59" s="212"/>
      <c r="C59" s="344"/>
      <c r="D59" s="344"/>
      <c r="E59" s="355"/>
      <c r="F59" s="214"/>
      <c r="G59" s="213"/>
      <c r="H59" s="199"/>
      <c r="I59" s="200"/>
      <c r="J59" s="214"/>
      <c r="K59" s="213"/>
      <c r="L59" s="199"/>
      <c r="M59" s="201"/>
      <c r="N59" s="218"/>
      <c r="O59" s="251"/>
      <c r="P59" s="199"/>
      <c r="Q59" s="201"/>
      <c r="R59" s="214"/>
      <c r="S59" s="213"/>
      <c r="T59" s="199"/>
      <c r="U59" s="201"/>
      <c r="V59" s="214"/>
      <c r="W59" s="213"/>
      <c r="X59" s="203"/>
      <c r="Y59" s="201"/>
      <c r="Z59" s="218"/>
      <c r="AA59" s="213"/>
      <c r="AB59" s="199"/>
      <c r="AC59" s="206"/>
      <c r="AD59" s="219"/>
      <c r="AE59" s="236"/>
      <c r="AF59" s="205"/>
      <c r="AG59" s="206"/>
      <c r="AH59" s="219"/>
      <c r="AI59" s="236"/>
      <c r="AJ59" s="205"/>
      <c r="AK59" s="206"/>
      <c r="AL59" s="312"/>
      <c r="AM59" s="321"/>
      <c r="AN59" s="307"/>
      <c r="AO59" s="206"/>
      <c r="AP59" s="312"/>
      <c r="AQ59" s="321"/>
      <c r="AR59" s="307"/>
      <c r="AS59" s="206"/>
    </row>
    <row r="60" spans="1:45" s="207" customFormat="1" ht="32.25" customHeight="1" x14ac:dyDescent="0.25">
      <c r="A60" s="363">
        <v>51</v>
      </c>
      <c r="B60" s="301" t="s">
        <v>227</v>
      </c>
      <c r="C60" s="467">
        <v>0.75</v>
      </c>
      <c r="D60" s="350"/>
      <c r="E60" s="357">
        <f>C60+(D60/60)</f>
        <v>0.75</v>
      </c>
      <c r="F60" s="197"/>
      <c r="G60" s="198">
        <f>$E60*F60</f>
        <v>0</v>
      </c>
      <c r="H60" s="199"/>
      <c r="I60" s="200"/>
      <c r="J60" s="197"/>
      <c r="K60" s="198">
        <f>$E60*J60</f>
        <v>0</v>
      </c>
      <c r="L60" s="199"/>
      <c r="M60" s="201"/>
      <c r="N60" s="197"/>
      <c r="O60" s="198">
        <f>$E60*N60</f>
        <v>0</v>
      </c>
      <c r="P60" s="199"/>
      <c r="Q60" s="201"/>
      <c r="R60" s="197"/>
      <c r="S60" s="198">
        <f>$E60*R60</f>
        <v>0</v>
      </c>
      <c r="T60" s="199"/>
      <c r="U60" s="201"/>
      <c r="V60" s="197"/>
      <c r="W60" s="198">
        <f>$E60*V60</f>
        <v>0</v>
      </c>
      <c r="X60" s="203"/>
      <c r="Y60" s="201"/>
      <c r="Z60" s="197"/>
      <c r="AA60" s="198">
        <f>$E60*Z60</f>
        <v>0</v>
      </c>
      <c r="AB60" s="199"/>
      <c r="AC60" s="206"/>
      <c r="AD60" s="197"/>
      <c r="AE60" s="198">
        <f>$E60*AD60</f>
        <v>0</v>
      </c>
      <c r="AF60" s="205"/>
      <c r="AG60" s="206"/>
      <c r="AH60" s="197"/>
      <c r="AI60" s="198">
        <f>$E60*AH60</f>
        <v>0</v>
      </c>
      <c r="AJ60" s="205"/>
      <c r="AK60" s="206"/>
      <c r="AL60" s="197"/>
      <c r="AM60" s="252">
        <f>$E60*AL60</f>
        <v>0</v>
      </c>
      <c r="AN60" s="307"/>
      <c r="AO60" s="206"/>
      <c r="AP60" s="310">
        <f t="shared" ref="AP60:AP71" si="88">SUM(F60+J60+N60+R60+V60+Z60+AD60+AH60+AL60)</f>
        <v>0</v>
      </c>
      <c r="AQ60" s="311">
        <f t="shared" ref="AQ60:AQ72" si="89">SUM(G60+K60+O60+S60+W60+AA60+AE60+AI60+AM60)</f>
        <v>0</v>
      </c>
      <c r="AR60" s="307"/>
      <c r="AS60" s="206"/>
    </row>
    <row r="61" spans="1:45" s="207" customFormat="1" ht="10.95" customHeight="1" x14ac:dyDescent="0.25">
      <c r="A61" s="363">
        <v>52</v>
      </c>
      <c r="B61" s="301" t="s">
        <v>132</v>
      </c>
      <c r="C61" s="467">
        <v>1</v>
      </c>
      <c r="D61" s="350"/>
      <c r="E61" s="357">
        <f t="shared" ref="E61" si="90">C61+(D61/60)</f>
        <v>1</v>
      </c>
      <c r="F61" s="197"/>
      <c r="G61" s="198">
        <f>$E61*F61</f>
        <v>0</v>
      </c>
      <c r="H61" s="199"/>
      <c r="I61" s="200"/>
      <c r="J61" s="197"/>
      <c r="K61" s="198">
        <f>$E61*J61</f>
        <v>0</v>
      </c>
      <c r="L61" s="199"/>
      <c r="M61" s="201"/>
      <c r="N61" s="197"/>
      <c r="O61" s="198">
        <f>$E61*N61</f>
        <v>0</v>
      </c>
      <c r="P61" s="199"/>
      <c r="Q61" s="201"/>
      <c r="R61" s="197"/>
      <c r="S61" s="198">
        <f>$E61*R61</f>
        <v>0</v>
      </c>
      <c r="T61" s="199"/>
      <c r="U61" s="201"/>
      <c r="V61" s="197"/>
      <c r="W61" s="198">
        <f>$E61*V61</f>
        <v>0</v>
      </c>
      <c r="X61" s="203"/>
      <c r="Y61" s="201"/>
      <c r="Z61" s="197"/>
      <c r="AA61" s="198">
        <f>$E61*Z61</f>
        <v>0</v>
      </c>
      <c r="AB61" s="199"/>
      <c r="AC61" s="206"/>
      <c r="AD61" s="197"/>
      <c r="AE61" s="198">
        <f>$E61*AD61</f>
        <v>0</v>
      </c>
      <c r="AF61" s="205"/>
      <c r="AG61" s="206"/>
      <c r="AH61" s="197"/>
      <c r="AI61" s="198">
        <f>$E61*AH61</f>
        <v>0</v>
      </c>
      <c r="AJ61" s="205"/>
      <c r="AK61" s="206"/>
      <c r="AL61" s="197"/>
      <c r="AM61" s="252">
        <f>$E61*AL61</f>
        <v>0</v>
      </c>
      <c r="AN61" s="307"/>
      <c r="AO61" s="206"/>
      <c r="AP61" s="310">
        <f t="shared" si="88"/>
        <v>0</v>
      </c>
      <c r="AQ61" s="311">
        <f t="shared" si="89"/>
        <v>0</v>
      </c>
      <c r="AR61" s="307"/>
      <c r="AS61" s="206"/>
    </row>
    <row r="62" spans="1:45" s="207" customFormat="1" ht="10.95" customHeight="1" x14ac:dyDescent="0.25">
      <c r="A62" s="363">
        <v>53</v>
      </c>
      <c r="B62" s="301" t="s">
        <v>133</v>
      </c>
      <c r="C62" s="431">
        <v>20</v>
      </c>
      <c r="D62" s="356"/>
      <c r="E62" s="357">
        <f t="shared" ref="E62:E64" si="91">C62+(D62/60)</f>
        <v>20</v>
      </c>
      <c r="F62" s="197"/>
      <c r="G62" s="198">
        <f>$E62*F62</f>
        <v>0</v>
      </c>
      <c r="H62" s="199"/>
      <c r="I62" s="200"/>
      <c r="J62" s="197"/>
      <c r="K62" s="198">
        <f>$E62*J62</f>
        <v>0</v>
      </c>
      <c r="L62" s="199"/>
      <c r="M62" s="201"/>
      <c r="N62" s="197"/>
      <c r="O62" s="198">
        <f>$E62*N62</f>
        <v>0</v>
      </c>
      <c r="P62" s="199"/>
      <c r="Q62" s="201"/>
      <c r="R62" s="197"/>
      <c r="S62" s="198">
        <f>$E62*R62</f>
        <v>0</v>
      </c>
      <c r="T62" s="199"/>
      <c r="U62" s="201"/>
      <c r="V62" s="197"/>
      <c r="W62" s="198">
        <f>$E62*V62</f>
        <v>0</v>
      </c>
      <c r="X62" s="203"/>
      <c r="Y62" s="201"/>
      <c r="Z62" s="197"/>
      <c r="AA62" s="198">
        <f>$E62*Z62</f>
        <v>0</v>
      </c>
      <c r="AB62" s="199"/>
      <c r="AC62" s="206"/>
      <c r="AD62" s="197"/>
      <c r="AE62" s="198">
        <f>$E62*AD62</f>
        <v>0</v>
      </c>
      <c r="AF62" s="205"/>
      <c r="AG62" s="206"/>
      <c r="AH62" s="197"/>
      <c r="AI62" s="198">
        <f>$E62*AH62</f>
        <v>0</v>
      </c>
      <c r="AJ62" s="205"/>
      <c r="AK62" s="206"/>
      <c r="AL62" s="197"/>
      <c r="AM62" s="252">
        <f>$E62*AL62</f>
        <v>0</v>
      </c>
      <c r="AN62" s="307"/>
      <c r="AO62" s="206"/>
      <c r="AP62" s="310">
        <f t="shared" si="88"/>
        <v>0</v>
      </c>
      <c r="AQ62" s="311">
        <f t="shared" si="89"/>
        <v>0</v>
      </c>
      <c r="AR62" s="307"/>
      <c r="AS62" s="206"/>
    </row>
    <row r="63" spans="1:45" s="207" customFormat="1" ht="10.95" customHeight="1" x14ac:dyDescent="0.25">
      <c r="A63" s="363">
        <v>54</v>
      </c>
      <c r="B63" s="301" t="s">
        <v>164</v>
      </c>
      <c r="C63" s="431">
        <v>5</v>
      </c>
      <c r="D63" s="350"/>
      <c r="E63" s="357">
        <f t="shared" si="91"/>
        <v>5</v>
      </c>
      <c r="F63" s="197"/>
      <c r="G63" s="252">
        <f t="shared" ref="G63" si="92">$E63*F63</f>
        <v>0</v>
      </c>
      <c r="H63" s="243"/>
      <c r="I63" s="200"/>
      <c r="J63" s="197"/>
      <c r="K63" s="252">
        <f t="shared" ref="K63" si="93">$E63*J63</f>
        <v>0</v>
      </c>
      <c r="L63" s="199"/>
      <c r="M63" s="201"/>
      <c r="N63" s="197"/>
      <c r="O63" s="252">
        <f t="shared" ref="O63" si="94">$E63*N63</f>
        <v>0</v>
      </c>
      <c r="P63" s="199"/>
      <c r="Q63" s="201"/>
      <c r="R63" s="197"/>
      <c r="S63" s="252">
        <f t="shared" ref="S63" si="95">$E63*R63</f>
        <v>0</v>
      </c>
      <c r="T63" s="199"/>
      <c r="U63" s="201"/>
      <c r="V63" s="197"/>
      <c r="W63" s="252">
        <f t="shared" ref="W63" si="96">$E63*V63</f>
        <v>0</v>
      </c>
      <c r="X63" s="203"/>
      <c r="Y63" s="201"/>
      <c r="Z63" s="197"/>
      <c r="AA63" s="252">
        <f t="shared" ref="AA63" si="97">$E63*Z63</f>
        <v>0</v>
      </c>
      <c r="AB63" s="199"/>
      <c r="AC63" s="206"/>
      <c r="AD63" s="197"/>
      <c r="AE63" s="252">
        <f t="shared" ref="AE63" si="98">$E63*AD63</f>
        <v>0</v>
      </c>
      <c r="AF63" s="205"/>
      <c r="AG63" s="206"/>
      <c r="AH63" s="197"/>
      <c r="AI63" s="252">
        <f t="shared" ref="AI63" si="99">$E63*AH63</f>
        <v>0</v>
      </c>
      <c r="AJ63" s="252"/>
      <c r="AK63" s="206"/>
      <c r="AL63" s="197"/>
      <c r="AM63" s="252">
        <f t="shared" ref="AM63" si="100">$E63*AL63</f>
        <v>0</v>
      </c>
      <c r="AN63" s="307"/>
      <c r="AO63" s="206"/>
      <c r="AP63" s="310">
        <f t="shared" si="88"/>
        <v>0</v>
      </c>
      <c r="AQ63" s="311">
        <f t="shared" si="89"/>
        <v>0</v>
      </c>
      <c r="AR63" s="307"/>
      <c r="AS63" s="206"/>
    </row>
    <row r="64" spans="1:45" s="207" customFormat="1" ht="22.05" customHeight="1" x14ac:dyDescent="0.25">
      <c r="A64" s="363">
        <v>55</v>
      </c>
      <c r="B64" s="301" t="s">
        <v>223</v>
      </c>
      <c r="C64" s="431">
        <v>5</v>
      </c>
      <c r="D64" s="356"/>
      <c r="E64" s="357">
        <f t="shared" si="91"/>
        <v>5</v>
      </c>
      <c r="F64" s="197"/>
      <c r="G64" s="198">
        <f>$E64*F64</f>
        <v>0</v>
      </c>
      <c r="H64" s="199"/>
      <c r="I64" s="200"/>
      <c r="J64" s="197"/>
      <c r="K64" s="198">
        <f>$E64*J64</f>
        <v>0</v>
      </c>
      <c r="L64" s="199"/>
      <c r="M64" s="201"/>
      <c r="N64" s="197"/>
      <c r="O64" s="198">
        <f>$E64*N64</f>
        <v>0</v>
      </c>
      <c r="P64" s="199"/>
      <c r="Q64" s="201"/>
      <c r="R64" s="197"/>
      <c r="S64" s="198">
        <f>$E64*R64</f>
        <v>0</v>
      </c>
      <c r="T64" s="199"/>
      <c r="U64" s="201"/>
      <c r="V64" s="197"/>
      <c r="W64" s="198">
        <f>$E64*V64</f>
        <v>0</v>
      </c>
      <c r="X64" s="203"/>
      <c r="Y64" s="201"/>
      <c r="Z64" s="197"/>
      <c r="AA64" s="198">
        <f>$E64*Z64</f>
        <v>0</v>
      </c>
      <c r="AB64" s="199"/>
      <c r="AC64" s="206"/>
      <c r="AD64" s="197"/>
      <c r="AE64" s="198">
        <f>$E64*AD64</f>
        <v>0</v>
      </c>
      <c r="AF64" s="205"/>
      <c r="AG64" s="206"/>
      <c r="AH64" s="197"/>
      <c r="AI64" s="198">
        <f>$E64*AH64</f>
        <v>0</v>
      </c>
      <c r="AJ64" s="205"/>
      <c r="AK64" s="206"/>
      <c r="AL64" s="197"/>
      <c r="AM64" s="252">
        <f>$E64*AL64</f>
        <v>0</v>
      </c>
      <c r="AN64" s="307"/>
      <c r="AO64" s="206"/>
      <c r="AP64" s="310">
        <f t="shared" si="88"/>
        <v>0</v>
      </c>
      <c r="AQ64" s="311">
        <f t="shared" si="89"/>
        <v>0</v>
      </c>
      <c r="AR64" s="307"/>
      <c r="AS64" s="206"/>
    </row>
    <row r="65" spans="1:45" s="207" customFormat="1" ht="22.05" customHeight="1" x14ac:dyDescent="0.25">
      <c r="A65" s="363">
        <v>56</v>
      </c>
      <c r="B65" s="301" t="s">
        <v>181</v>
      </c>
      <c r="C65" s="467">
        <v>8</v>
      </c>
      <c r="D65" s="356"/>
      <c r="E65" s="357">
        <f>C65+(D65/60)</f>
        <v>8</v>
      </c>
      <c r="F65" s="197"/>
      <c r="G65" s="198">
        <f t="shared" ref="G65" si="101">$E65*F65</f>
        <v>0</v>
      </c>
      <c r="H65" s="199"/>
      <c r="I65" s="200"/>
      <c r="J65" s="197"/>
      <c r="K65" s="198">
        <f t="shared" ref="K65" si="102">$E65*J65</f>
        <v>0</v>
      </c>
      <c r="L65" s="199"/>
      <c r="M65" s="201"/>
      <c r="N65" s="197"/>
      <c r="O65" s="198">
        <f t="shared" ref="O65" si="103">$E65*N65</f>
        <v>0</v>
      </c>
      <c r="P65" s="199"/>
      <c r="Q65" s="201"/>
      <c r="R65" s="197"/>
      <c r="S65" s="198">
        <f t="shared" ref="S65" si="104">$E65*R65</f>
        <v>0</v>
      </c>
      <c r="T65" s="199"/>
      <c r="U65" s="201"/>
      <c r="V65" s="197"/>
      <c r="W65" s="198">
        <f t="shared" ref="W65" si="105">$E65*V65</f>
        <v>0</v>
      </c>
      <c r="X65" s="203"/>
      <c r="Y65" s="201"/>
      <c r="Z65" s="197"/>
      <c r="AA65" s="198">
        <f t="shared" ref="AA65" si="106">$E65*Z65</f>
        <v>0</v>
      </c>
      <c r="AB65" s="199"/>
      <c r="AC65" s="206"/>
      <c r="AD65" s="197"/>
      <c r="AE65" s="198">
        <f t="shared" ref="AE65" si="107">$E65*AD65</f>
        <v>0</v>
      </c>
      <c r="AF65" s="205"/>
      <c r="AG65" s="206"/>
      <c r="AH65" s="197"/>
      <c r="AI65" s="198">
        <f t="shared" ref="AI65" si="108">$E65*AH65</f>
        <v>0</v>
      </c>
      <c r="AJ65" s="205"/>
      <c r="AK65" s="206"/>
      <c r="AL65" s="197"/>
      <c r="AM65" s="252">
        <f t="shared" ref="AM65" si="109">$E65*AL65</f>
        <v>0</v>
      </c>
      <c r="AN65" s="307"/>
      <c r="AO65" s="206"/>
      <c r="AP65" s="310">
        <f t="shared" si="88"/>
        <v>0</v>
      </c>
      <c r="AQ65" s="311">
        <f t="shared" si="89"/>
        <v>0</v>
      </c>
      <c r="AR65" s="307"/>
      <c r="AS65" s="206"/>
    </row>
    <row r="66" spans="1:45" s="207" customFormat="1" ht="22.05" customHeight="1" x14ac:dyDescent="0.25">
      <c r="A66" s="363">
        <v>57</v>
      </c>
      <c r="B66" s="301" t="s">
        <v>182</v>
      </c>
      <c r="C66" s="467">
        <v>12</v>
      </c>
      <c r="D66" s="356"/>
      <c r="E66" s="357">
        <f>C66+(D66/60)</f>
        <v>12</v>
      </c>
      <c r="F66" s="197"/>
      <c r="G66" s="198">
        <f t="shared" ref="G66" si="110">$E66*F66</f>
        <v>0</v>
      </c>
      <c r="H66" s="199"/>
      <c r="I66" s="200"/>
      <c r="J66" s="197"/>
      <c r="K66" s="198">
        <f t="shared" ref="K66" si="111">$E66*J66</f>
        <v>0</v>
      </c>
      <c r="L66" s="199"/>
      <c r="M66" s="201"/>
      <c r="N66" s="197"/>
      <c r="O66" s="198">
        <f t="shared" ref="O66:O67" si="112">$E66*N66</f>
        <v>0</v>
      </c>
      <c r="P66" s="199"/>
      <c r="Q66" s="201"/>
      <c r="R66" s="197"/>
      <c r="S66" s="198">
        <f t="shared" ref="S66:S67" si="113">$E66*R66</f>
        <v>0</v>
      </c>
      <c r="T66" s="199"/>
      <c r="U66" s="201"/>
      <c r="V66" s="197"/>
      <c r="W66" s="198">
        <f t="shared" ref="W66:W67" si="114">$E66*V66</f>
        <v>0</v>
      </c>
      <c r="X66" s="203"/>
      <c r="Y66" s="201"/>
      <c r="Z66" s="197"/>
      <c r="AA66" s="198">
        <f t="shared" ref="AA66:AA67" si="115">$E66*Z66</f>
        <v>0</v>
      </c>
      <c r="AB66" s="199"/>
      <c r="AC66" s="206"/>
      <c r="AD66" s="197"/>
      <c r="AE66" s="198">
        <f t="shared" ref="AE66:AE67" si="116">$E66*AD66</f>
        <v>0</v>
      </c>
      <c r="AF66" s="205"/>
      <c r="AG66" s="206"/>
      <c r="AH66" s="197"/>
      <c r="AI66" s="198">
        <f t="shared" ref="AI66:AI67" si="117">$E66*AH66</f>
        <v>0</v>
      </c>
      <c r="AJ66" s="205"/>
      <c r="AK66" s="206"/>
      <c r="AL66" s="197"/>
      <c r="AM66" s="252">
        <f t="shared" ref="AM66:AM67" si="118">$E66*AL66</f>
        <v>0</v>
      </c>
      <c r="AN66" s="307"/>
      <c r="AO66" s="206"/>
      <c r="AP66" s="310">
        <f t="shared" ref="AP66" si="119">SUM(F66+J66+N66+R66+V66+Z66+AD66+AH66+AL66)</f>
        <v>0</v>
      </c>
      <c r="AQ66" s="311">
        <f t="shared" ref="AQ66" si="120">SUM(G66+K66+O66+S66+W66+AA66+AE66+AI66+AM66)</f>
        <v>0</v>
      </c>
      <c r="AR66" s="307"/>
      <c r="AS66" s="206"/>
    </row>
    <row r="67" spans="1:45" s="207" customFormat="1" ht="16.8" x14ac:dyDescent="0.25">
      <c r="A67" s="363">
        <v>58</v>
      </c>
      <c r="B67" s="301" t="s">
        <v>239</v>
      </c>
      <c r="C67" s="344"/>
      <c r="D67" s="344"/>
      <c r="E67" s="355"/>
      <c r="F67" s="214"/>
      <c r="G67" s="215"/>
      <c r="H67" s="199"/>
      <c r="I67" s="200"/>
      <c r="J67" s="214"/>
      <c r="K67" s="215"/>
      <c r="L67" s="199"/>
      <c r="M67" s="201"/>
      <c r="N67" s="218"/>
      <c r="O67" s="215">
        <f t="shared" si="112"/>
        <v>0</v>
      </c>
      <c r="P67" s="199"/>
      <c r="Q67" s="201"/>
      <c r="R67" s="214"/>
      <c r="S67" s="215">
        <f t="shared" si="113"/>
        <v>0</v>
      </c>
      <c r="T67" s="199"/>
      <c r="U67" s="201"/>
      <c r="V67" s="214"/>
      <c r="W67" s="215">
        <f t="shared" si="114"/>
        <v>0</v>
      </c>
      <c r="X67" s="203"/>
      <c r="Y67" s="201"/>
      <c r="Z67" s="218"/>
      <c r="AA67" s="215">
        <f t="shared" si="115"/>
        <v>0</v>
      </c>
      <c r="AB67" s="199"/>
      <c r="AC67" s="206"/>
      <c r="AD67" s="219"/>
      <c r="AE67" s="215">
        <f t="shared" si="116"/>
        <v>0</v>
      </c>
      <c r="AF67" s="205"/>
      <c r="AG67" s="206"/>
      <c r="AH67" s="219"/>
      <c r="AI67" s="215">
        <f t="shared" si="117"/>
        <v>0</v>
      </c>
      <c r="AJ67" s="205"/>
      <c r="AK67" s="206"/>
      <c r="AL67" s="312"/>
      <c r="AM67" s="215">
        <f t="shared" si="118"/>
        <v>0</v>
      </c>
      <c r="AN67" s="307"/>
      <c r="AO67" s="206"/>
      <c r="AP67" s="312"/>
      <c r="AQ67" s="337">
        <v>0</v>
      </c>
      <c r="AR67" s="307"/>
      <c r="AS67" s="206"/>
    </row>
    <row r="68" spans="1:45" s="207" customFormat="1" ht="10.95" customHeight="1" x14ac:dyDescent="0.25">
      <c r="A68" s="363">
        <v>59</v>
      </c>
      <c r="B68" s="301" t="s">
        <v>160</v>
      </c>
      <c r="C68" s="431">
        <v>2</v>
      </c>
      <c r="D68" s="350"/>
      <c r="E68" s="352">
        <f t="shared" ref="E68:E70" si="121">C68+(D68/60)</f>
        <v>2</v>
      </c>
      <c r="F68" s="197"/>
      <c r="G68" s="198">
        <f>$E68*F68</f>
        <v>0</v>
      </c>
      <c r="H68" s="199"/>
      <c r="I68" s="200"/>
      <c r="J68" s="197"/>
      <c r="K68" s="198">
        <f>$E68*J68</f>
        <v>0</v>
      </c>
      <c r="L68" s="199"/>
      <c r="M68" s="201"/>
      <c r="N68" s="197"/>
      <c r="O68" s="198">
        <f>$E68*N68</f>
        <v>0</v>
      </c>
      <c r="P68" s="202"/>
      <c r="Q68" s="201"/>
      <c r="R68" s="197"/>
      <c r="S68" s="198">
        <f>$E68*R68</f>
        <v>0</v>
      </c>
      <c r="T68" s="199"/>
      <c r="U68" s="201"/>
      <c r="V68" s="197"/>
      <c r="W68" s="198">
        <f>$E68*V68</f>
        <v>0</v>
      </c>
      <c r="X68" s="203"/>
      <c r="Y68" s="201"/>
      <c r="Z68" s="197"/>
      <c r="AA68" s="198">
        <f>$E68*Z68</f>
        <v>0</v>
      </c>
      <c r="AB68" s="199"/>
      <c r="AC68" s="204"/>
      <c r="AD68" s="197"/>
      <c r="AE68" s="198">
        <f>$E68*AD68</f>
        <v>0</v>
      </c>
      <c r="AF68" s="205"/>
      <c r="AG68" s="204"/>
      <c r="AH68" s="197"/>
      <c r="AI68" s="198">
        <f>$E68*AH68</f>
        <v>0</v>
      </c>
      <c r="AJ68" s="205"/>
      <c r="AK68" s="206"/>
      <c r="AL68" s="197"/>
      <c r="AM68" s="252">
        <f>$E68*AL68</f>
        <v>0</v>
      </c>
      <c r="AN68" s="306"/>
      <c r="AO68" s="206"/>
      <c r="AP68" s="310">
        <f t="shared" si="88"/>
        <v>0</v>
      </c>
      <c r="AQ68" s="311">
        <f t="shared" si="89"/>
        <v>0</v>
      </c>
      <c r="AR68" s="205"/>
      <c r="AS68" s="206"/>
    </row>
    <row r="69" spans="1:45" s="207" customFormat="1" ht="10.95" customHeight="1" x14ac:dyDescent="0.25">
      <c r="A69" s="363">
        <v>60</v>
      </c>
      <c r="B69" s="301" t="s">
        <v>184</v>
      </c>
      <c r="C69" s="431">
        <v>6</v>
      </c>
      <c r="D69" s="350"/>
      <c r="E69" s="357">
        <f t="shared" si="121"/>
        <v>6</v>
      </c>
      <c r="F69" s="197"/>
      <c r="G69" s="198">
        <f>$E69*F69</f>
        <v>0</v>
      </c>
      <c r="H69" s="199"/>
      <c r="I69" s="200"/>
      <c r="J69" s="197"/>
      <c r="K69" s="198">
        <f>$E69*J69</f>
        <v>0</v>
      </c>
      <c r="L69" s="203"/>
      <c r="M69" s="201"/>
      <c r="N69" s="197"/>
      <c r="O69" s="198">
        <f>$E69*N69</f>
        <v>0</v>
      </c>
      <c r="P69" s="199"/>
      <c r="Q69" s="201"/>
      <c r="R69" s="197"/>
      <c r="S69" s="198">
        <f>$E69*R69</f>
        <v>0</v>
      </c>
      <c r="T69" s="199"/>
      <c r="U69" s="201"/>
      <c r="V69" s="197"/>
      <c r="W69" s="198">
        <f>$E69*V69</f>
        <v>0</v>
      </c>
      <c r="X69" s="203"/>
      <c r="Y69" s="201"/>
      <c r="Z69" s="197"/>
      <c r="AA69" s="198">
        <f>$E69*Z69</f>
        <v>0</v>
      </c>
      <c r="AB69" s="199"/>
      <c r="AC69" s="206"/>
      <c r="AD69" s="197"/>
      <c r="AE69" s="198">
        <f>$E69*AD69</f>
        <v>0</v>
      </c>
      <c r="AF69" s="205"/>
      <c r="AG69" s="206"/>
      <c r="AH69" s="197"/>
      <c r="AI69" s="198">
        <f>$E69*AH69</f>
        <v>0</v>
      </c>
      <c r="AJ69" s="205"/>
      <c r="AK69" s="206"/>
      <c r="AL69" s="197"/>
      <c r="AM69" s="252">
        <f>$E69*AL69</f>
        <v>0</v>
      </c>
      <c r="AN69" s="307"/>
      <c r="AO69" s="206"/>
      <c r="AP69" s="310">
        <f t="shared" si="88"/>
        <v>0</v>
      </c>
      <c r="AQ69" s="311">
        <f t="shared" ref="AQ69:AQ70" si="122">SUM(G69+K69+O69+S69+W69+AA69+AE69+AI69+AM69)</f>
        <v>0</v>
      </c>
      <c r="AR69" s="307"/>
      <c r="AS69" s="206"/>
    </row>
    <row r="70" spans="1:45" s="207" customFormat="1" ht="10.95" customHeight="1" x14ac:dyDescent="0.25">
      <c r="A70" s="363">
        <v>61</v>
      </c>
      <c r="B70" s="301" t="s">
        <v>20</v>
      </c>
      <c r="C70" s="344"/>
      <c r="D70" s="356"/>
      <c r="E70" s="357">
        <f t="shared" si="121"/>
        <v>0</v>
      </c>
      <c r="F70" s="214"/>
      <c r="G70" s="215"/>
      <c r="H70" s="199"/>
      <c r="I70" s="200"/>
      <c r="J70" s="214"/>
      <c r="K70" s="215"/>
      <c r="L70" s="203"/>
      <c r="M70" s="201"/>
      <c r="N70" s="214"/>
      <c r="O70" s="215"/>
      <c r="P70" s="199"/>
      <c r="Q70" s="201"/>
      <c r="R70" s="214"/>
      <c r="S70" s="215"/>
      <c r="T70" s="199"/>
      <c r="U70" s="201"/>
      <c r="V70" s="214"/>
      <c r="W70" s="215"/>
      <c r="X70" s="203"/>
      <c r="Y70" s="201"/>
      <c r="Z70" s="214"/>
      <c r="AA70" s="215"/>
      <c r="AB70" s="199"/>
      <c r="AC70" s="206"/>
      <c r="AD70" s="219"/>
      <c r="AE70" s="215"/>
      <c r="AF70" s="205"/>
      <c r="AG70" s="206"/>
      <c r="AH70" s="219"/>
      <c r="AI70" s="215"/>
      <c r="AJ70" s="205"/>
      <c r="AK70" s="206"/>
      <c r="AL70" s="312"/>
      <c r="AM70" s="215"/>
      <c r="AN70" s="307"/>
      <c r="AO70" s="206"/>
      <c r="AP70" s="310"/>
      <c r="AQ70" s="311">
        <f t="shared" si="122"/>
        <v>0</v>
      </c>
      <c r="AR70" s="307"/>
      <c r="AS70" s="206"/>
    </row>
    <row r="71" spans="1:45" s="207" customFormat="1" ht="10.95" customHeight="1" x14ac:dyDescent="0.25">
      <c r="A71" s="363">
        <v>62</v>
      </c>
      <c r="B71" s="301" t="s">
        <v>124</v>
      </c>
      <c r="C71" s="431">
        <v>1</v>
      </c>
      <c r="D71" s="350"/>
      <c r="E71" s="352">
        <f t="shared" ref="E71" si="123">C71+(D71/60)</f>
        <v>1</v>
      </c>
      <c r="F71" s="197"/>
      <c r="G71" s="198">
        <f>$E71*F71</f>
        <v>0</v>
      </c>
      <c r="H71" s="199"/>
      <c r="I71" s="200"/>
      <c r="J71" s="197"/>
      <c r="K71" s="198">
        <f>$E71*J71</f>
        <v>0</v>
      </c>
      <c r="L71" s="199"/>
      <c r="M71" s="201"/>
      <c r="N71" s="197"/>
      <c r="O71" s="198">
        <f>$E71*N71</f>
        <v>0</v>
      </c>
      <c r="P71" s="202"/>
      <c r="Q71" s="201"/>
      <c r="R71" s="197"/>
      <c r="S71" s="198">
        <f>$E71*R71</f>
        <v>0</v>
      </c>
      <c r="T71" s="199"/>
      <c r="U71" s="201"/>
      <c r="V71" s="197"/>
      <c r="W71" s="198">
        <f>$E71*V71</f>
        <v>0</v>
      </c>
      <c r="X71" s="203"/>
      <c r="Y71" s="201"/>
      <c r="Z71" s="197"/>
      <c r="AA71" s="198">
        <f>$E71*Z71</f>
        <v>0</v>
      </c>
      <c r="AB71" s="199"/>
      <c r="AC71" s="204"/>
      <c r="AD71" s="197"/>
      <c r="AE71" s="198">
        <f>$E71*AD71</f>
        <v>0</v>
      </c>
      <c r="AF71" s="205"/>
      <c r="AG71" s="204"/>
      <c r="AH71" s="197"/>
      <c r="AI71" s="198">
        <f>$E71*AH71</f>
        <v>0</v>
      </c>
      <c r="AJ71" s="205"/>
      <c r="AK71" s="206"/>
      <c r="AL71" s="197"/>
      <c r="AM71" s="252">
        <f>$E71*AL71</f>
        <v>0</v>
      </c>
      <c r="AN71" s="306"/>
      <c r="AO71" s="206"/>
      <c r="AP71" s="310">
        <f t="shared" si="88"/>
        <v>0</v>
      </c>
      <c r="AQ71" s="311">
        <f t="shared" si="89"/>
        <v>0</v>
      </c>
      <c r="AR71" s="205"/>
      <c r="AS71" s="206"/>
    </row>
    <row r="72" spans="1:45" s="207" customFormat="1" ht="10.95" customHeight="1" x14ac:dyDescent="0.25">
      <c r="A72" s="363">
        <v>63</v>
      </c>
      <c r="B72" s="301" t="s">
        <v>131</v>
      </c>
      <c r="C72" s="344"/>
      <c r="D72" s="353"/>
      <c r="E72" s="352"/>
      <c r="F72" s="214"/>
      <c r="G72" s="215"/>
      <c r="H72" s="216"/>
      <c r="I72" s="217"/>
      <c r="J72" s="214"/>
      <c r="K72" s="215"/>
      <c r="L72" s="216"/>
      <c r="M72" s="201"/>
      <c r="N72" s="218"/>
      <c r="O72" s="215"/>
      <c r="P72" s="199"/>
      <c r="Q72" s="201"/>
      <c r="R72" s="214"/>
      <c r="S72" s="215"/>
      <c r="T72" s="216"/>
      <c r="U72" s="201"/>
      <c r="V72" s="214"/>
      <c r="W72" s="215"/>
      <c r="X72" s="203"/>
      <c r="Y72" s="201"/>
      <c r="Z72" s="218"/>
      <c r="AA72" s="215"/>
      <c r="AB72" s="199"/>
      <c r="AC72" s="206"/>
      <c r="AD72" s="219"/>
      <c r="AE72" s="215"/>
      <c r="AF72" s="205"/>
      <c r="AG72" s="206"/>
      <c r="AH72" s="219"/>
      <c r="AI72" s="215"/>
      <c r="AJ72" s="205"/>
      <c r="AK72" s="206"/>
      <c r="AL72" s="312"/>
      <c r="AM72" s="215"/>
      <c r="AN72" s="307"/>
      <c r="AO72" s="206"/>
      <c r="AP72" s="310"/>
      <c r="AQ72" s="311">
        <f t="shared" si="89"/>
        <v>0</v>
      </c>
      <c r="AR72" s="199"/>
      <c r="AS72" s="206"/>
    </row>
    <row r="73" spans="1:45" s="207" customFormat="1" ht="10.95" customHeight="1" x14ac:dyDescent="0.25">
      <c r="A73" s="363">
        <v>64</v>
      </c>
      <c r="B73" s="237" t="s">
        <v>228</v>
      </c>
      <c r="C73" s="345"/>
      <c r="D73" s="345"/>
      <c r="E73" s="354"/>
      <c r="F73" s="223"/>
      <c r="G73" s="221"/>
      <c r="H73" s="225">
        <f>SUM(G60:G72)</f>
        <v>0</v>
      </c>
      <c r="I73" s="226"/>
      <c r="J73" s="223"/>
      <c r="K73" s="221"/>
      <c r="L73" s="225">
        <f>SUM(K60:K72)</f>
        <v>0</v>
      </c>
      <c r="M73" s="227"/>
      <c r="N73" s="245"/>
      <c r="O73" s="246"/>
      <c r="P73" s="225">
        <f>SUM(O60:O72)</f>
        <v>0</v>
      </c>
      <c r="Q73" s="227"/>
      <c r="R73" s="223"/>
      <c r="S73" s="221"/>
      <c r="T73" s="225">
        <f>SUM(S60:S72)</f>
        <v>0</v>
      </c>
      <c r="U73" s="227"/>
      <c r="V73" s="223"/>
      <c r="W73" s="221"/>
      <c r="X73" s="225">
        <f>SUM(W60:W72)</f>
        <v>0</v>
      </c>
      <c r="Y73" s="227"/>
      <c r="Z73" s="245"/>
      <c r="AA73" s="221"/>
      <c r="AB73" s="225">
        <f>SUM(AA60:AA72)</f>
        <v>0</v>
      </c>
      <c r="AC73" s="231"/>
      <c r="AD73" s="249"/>
      <c r="AE73" s="230"/>
      <c r="AF73" s="225">
        <f>SUM(AE60:AE72)</f>
        <v>0</v>
      </c>
      <c r="AG73" s="231"/>
      <c r="AH73" s="249"/>
      <c r="AI73" s="230"/>
      <c r="AJ73" s="225">
        <f>SUM(AI60:AI72)</f>
        <v>0</v>
      </c>
      <c r="AK73" s="231"/>
      <c r="AL73" s="318"/>
      <c r="AM73" s="319"/>
      <c r="AN73" s="320">
        <f>SUM(AM60:AM72)</f>
        <v>0</v>
      </c>
      <c r="AO73" s="231"/>
      <c r="AP73" s="318"/>
      <c r="AQ73" s="334">
        <f>SUM(H73+L73+P73+T73+X73+AB73+AF73+AJ73+AN73)</f>
        <v>0</v>
      </c>
      <c r="AR73" s="320">
        <f>SUM(AQ60:AQ72)</f>
        <v>0</v>
      </c>
      <c r="AS73" s="206"/>
    </row>
    <row r="74" spans="1:45" s="207" customFormat="1" x14ac:dyDescent="0.25">
      <c r="A74" s="363"/>
      <c r="B74" s="233"/>
      <c r="C74" s="344"/>
      <c r="D74" s="344"/>
      <c r="E74" s="355"/>
      <c r="F74" s="214"/>
      <c r="G74" s="213"/>
      <c r="H74" s="216"/>
      <c r="I74" s="217"/>
      <c r="J74" s="214"/>
      <c r="K74" s="213"/>
      <c r="L74" s="216"/>
      <c r="M74" s="201"/>
      <c r="N74" s="218"/>
      <c r="O74" s="251"/>
      <c r="P74" s="216"/>
      <c r="Q74" s="201"/>
      <c r="R74" s="214"/>
      <c r="S74" s="213"/>
      <c r="T74" s="216"/>
      <c r="U74" s="201"/>
      <c r="V74" s="214"/>
      <c r="W74" s="213"/>
      <c r="X74" s="216"/>
      <c r="Y74" s="201"/>
      <c r="Z74" s="218"/>
      <c r="AA74" s="213"/>
      <c r="AB74" s="216"/>
      <c r="AC74" s="206"/>
      <c r="AD74" s="219"/>
      <c r="AE74" s="236"/>
      <c r="AF74" s="216"/>
      <c r="AG74" s="206"/>
      <c r="AH74" s="219"/>
      <c r="AI74" s="236"/>
      <c r="AJ74" s="216"/>
      <c r="AK74" s="206"/>
      <c r="AL74" s="312"/>
      <c r="AM74" s="321"/>
      <c r="AN74" s="323"/>
      <c r="AO74" s="206"/>
      <c r="AP74" s="312"/>
      <c r="AQ74" s="321"/>
      <c r="AR74" s="323"/>
      <c r="AS74" s="206"/>
    </row>
    <row r="75" spans="1:45" s="207" customFormat="1" ht="10.65" customHeight="1" x14ac:dyDescent="0.25">
      <c r="A75" s="363">
        <v>65</v>
      </c>
      <c r="B75" s="212" t="s">
        <v>185</v>
      </c>
      <c r="C75" s="467">
        <v>0.75</v>
      </c>
      <c r="D75" s="356"/>
      <c r="E75" s="357">
        <f t="shared" ref="E75:E76" si="124">C75+(D75/60)</f>
        <v>0.75</v>
      </c>
      <c r="F75" s="197"/>
      <c r="G75" s="252">
        <f>$E75*F75</f>
        <v>0</v>
      </c>
      <c r="H75" s="199"/>
      <c r="I75" s="200"/>
      <c r="J75" s="197"/>
      <c r="K75" s="252">
        <f>$E75*J75</f>
        <v>0</v>
      </c>
      <c r="L75" s="199"/>
      <c r="M75" s="201"/>
      <c r="N75" s="197"/>
      <c r="O75" s="252">
        <f>$E75*N75</f>
        <v>0</v>
      </c>
      <c r="P75" s="199"/>
      <c r="Q75" s="201"/>
      <c r="R75" s="197"/>
      <c r="S75" s="252">
        <f>$E75*R75</f>
        <v>0</v>
      </c>
      <c r="T75" s="199"/>
      <c r="U75" s="201"/>
      <c r="V75" s="197"/>
      <c r="W75" s="252">
        <f>$E75*V75</f>
        <v>0</v>
      </c>
      <c r="X75" s="203"/>
      <c r="Y75" s="201"/>
      <c r="Z75" s="197"/>
      <c r="AA75" s="252">
        <f>$E75*Z75</f>
        <v>0</v>
      </c>
      <c r="AB75" s="199"/>
      <c r="AC75" s="206"/>
      <c r="AD75" s="197"/>
      <c r="AE75" s="252">
        <f>$E75*AD75</f>
        <v>0</v>
      </c>
      <c r="AF75" s="205"/>
      <c r="AG75" s="206"/>
      <c r="AH75" s="197"/>
      <c r="AI75" s="252">
        <f>$E75*AH75</f>
        <v>0</v>
      </c>
      <c r="AJ75" s="205"/>
      <c r="AK75" s="206"/>
      <c r="AL75" s="197"/>
      <c r="AM75" s="252">
        <f>$E75*AL75</f>
        <v>0</v>
      </c>
      <c r="AN75" s="307"/>
      <c r="AO75" s="206"/>
      <c r="AP75" s="310">
        <f t="shared" ref="AP75:AP77" si="125">SUM(F75+J75+N75+R75+V75+Z75+AD75+AH75+AL75)</f>
        <v>0</v>
      </c>
      <c r="AQ75" s="311">
        <f t="shared" ref="AQ75:AQ84" si="126">SUM(G75+K75+O75+S75+W75+AA75+AE75+AI75+AM75)</f>
        <v>0</v>
      </c>
      <c r="AR75" s="307"/>
      <c r="AS75" s="206"/>
    </row>
    <row r="76" spans="1:45" s="207" customFormat="1" ht="10.65" customHeight="1" x14ac:dyDescent="0.25">
      <c r="A76" s="363">
        <v>66</v>
      </c>
      <c r="B76" s="212" t="s">
        <v>186</v>
      </c>
      <c r="C76" s="467">
        <v>1</v>
      </c>
      <c r="D76" s="350"/>
      <c r="E76" s="357">
        <f t="shared" si="124"/>
        <v>1</v>
      </c>
      <c r="F76" s="197"/>
      <c r="G76" s="252">
        <f>$E76*F76</f>
        <v>0</v>
      </c>
      <c r="H76" s="199"/>
      <c r="I76" s="200"/>
      <c r="J76" s="197"/>
      <c r="K76" s="252">
        <f>$E76*J76</f>
        <v>0</v>
      </c>
      <c r="L76" s="199"/>
      <c r="M76" s="201"/>
      <c r="N76" s="197"/>
      <c r="O76" s="252">
        <f>$E76*N76</f>
        <v>0</v>
      </c>
      <c r="P76" s="199"/>
      <c r="Q76" s="201"/>
      <c r="R76" s="197"/>
      <c r="S76" s="252">
        <f>$E76*R76</f>
        <v>0</v>
      </c>
      <c r="T76" s="199"/>
      <c r="U76" s="201"/>
      <c r="V76" s="197"/>
      <c r="W76" s="252">
        <f>$E76*V76</f>
        <v>0</v>
      </c>
      <c r="X76" s="203"/>
      <c r="Y76" s="201"/>
      <c r="Z76" s="197"/>
      <c r="AA76" s="252">
        <f>$E76*Z76</f>
        <v>0</v>
      </c>
      <c r="AB76" s="199"/>
      <c r="AC76" s="206"/>
      <c r="AD76" s="197"/>
      <c r="AE76" s="252">
        <f>$E76*AD76</f>
        <v>0</v>
      </c>
      <c r="AF76" s="205"/>
      <c r="AG76" s="206"/>
      <c r="AH76" s="197"/>
      <c r="AI76" s="252">
        <f>$E76*AH76</f>
        <v>0</v>
      </c>
      <c r="AJ76" s="205"/>
      <c r="AK76" s="206"/>
      <c r="AL76" s="197"/>
      <c r="AM76" s="252">
        <f>$E76*AL76</f>
        <v>0</v>
      </c>
      <c r="AN76" s="307"/>
      <c r="AO76" s="206"/>
      <c r="AP76" s="310">
        <f t="shared" si="125"/>
        <v>0</v>
      </c>
      <c r="AQ76" s="311">
        <f t="shared" si="126"/>
        <v>0</v>
      </c>
      <c r="AR76" s="307"/>
      <c r="AS76" s="206"/>
    </row>
    <row r="77" spans="1:45" s="207" customFormat="1" ht="32.25" customHeight="1" x14ac:dyDescent="0.25">
      <c r="A77" s="363">
        <v>67</v>
      </c>
      <c r="B77" s="301" t="s">
        <v>201</v>
      </c>
      <c r="C77" s="432"/>
      <c r="D77" s="356"/>
      <c r="E77" s="357">
        <f t="shared" ref="E77" si="127">C77+(D77/60)</f>
        <v>0</v>
      </c>
      <c r="F77" s="197"/>
      <c r="G77" s="252">
        <f>$E77*F77</f>
        <v>0</v>
      </c>
      <c r="H77" s="199"/>
      <c r="I77" s="200"/>
      <c r="J77" s="197"/>
      <c r="K77" s="252">
        <f>$E77*J77</f>
        <v>0</v>
      </c>
      <c r="L77" s="199"/>
      <c r="M77" s="201"/>
      <c r="N77" s="197"/>
      <c r="O77" s="252">
        <f>$E77*N77</f>
        <v>0</v>
      </c>
      <c r="P77" s="199"/>
      <c r="Q77" s="201"/>
      <c r="R77" s="197"/>
      <c r="S77" s="252">
        <f>$E77*R77</f>
        <v>0</v>
      </c>
      <c r="T77" s="199"/>
      <c r="U77" s="201"/>
      <c r="V77" s="197"/>
      <c r="W77" s="252">
        <f>$E77*V77</f>
        <v>0</v>
      </c>
      <c r="X77" s="203"/>
      <c r="Y77" s="201"/>
      <c r="Z77" s="197"/>
      <c r="AA77" s="252">
        <f>$E77*Z77</f>
        <v>0</v>
      </c>
      <c r="AB77" s="199"/>
      <c r="AC77" s="206"/>
      <c r="AD77" s="197"/>
      <c r="AE77" s="252">
        <f>$E77*AD77</f>
        <v>0</v>
      </c>
      <c r="AF77" s="205"/>
      <c r="AG77" s="206"/>
      <c r="AH77" s="197"/>
      <c r="AI77" s="252">
        <f>$E77*AH77</f>
        <v>0</v>
      </c>
      <c r="AJ77" s="205"/>
      <c r="AK77" s="206"/>
      <c r="AL77" s="197"/>
      <c r="AM77" s="252">
        <f>$E77*AL77</f>
        <v>0</v>
      </c>
      <c r="AN77" s="307"/>
      <c r="AO77" s="206"/>
      <c r="AP77" s="310">
        <f t="shared" si="125"/>
        <v>0</v>
      </c>
      <c r="AQ77" s="311">
        <f t="shared" si="126"/>
        <v>0</v>
      </c>
      <c r="AR77" s="307"/>
      <c r="AS77" s="206"/>
    </row>
    <row r="78" spans="1:45" s="207" customFormat="1" ht="10.199999999999999" customHeight="1" x14ac:dyDescent="0.25">
      <c r="A78" s="363">
        <v>68</v>
      </c>
      <c r="B78" s="301" t="s">
        <v>71</v>
      </c>
      <c r="C78" s="348"/>
      <c r="D78" s="359"/>
      <c r="E78" s="355"/>
      <c r="F78" s="214"/>
      <c r="G78" s="215"/>
      <c r="H78" s="199"/>
      <c r="I78" s="200"/>
      <c r="J78" s="214"/>
      <c r="K78" s="215"/>
      <c r="L78" s="199"/>
      <c r="M78" s="201"/>
      <c r="N78" s="214"/>
      <c r="O78" s="215"/>
      <c r="P78" s="199"/>
      <c r="Q78" s="201"/>
      <c r="R78" s="214"/>
      <c r="S78" s="215"/>
      <c r="T78" s="199"/>
      <c r="U78" s="201"/>
      <c r="V78" s="214"/>
      <c r="W78" s="215"/>
      <c r="X78" s="203"/>
      <c r="Y78" s="201"/>
      <c r="Z78" s="218"/>
      <c r="AA78" s="215"/>
      <c r="AB78" s="199"/>
      <c r="AC78" s="206"/>
      <c r="AD78" s="219"/>
      <c r="AE78" s="215"/>
      <c r="AF78" s="205"/>
      <c r="AG78" s="206"/>
      <c r="AH78" s="219"/>
      <c r="AI78" s="215"/>
      <c r="AJ78" s="205"/>
      <c r="AK78" s="206"/>
      <c r="AL78" s="312"/>
      <c r="AM78" s="215"/>
      <c r="AN78" s="307"/>
      <c r="AO78" s="206"/>
      <c r="AP78" s="312"/>
      <c r="AQ78" s="311">
        <f t="shared" si="126"/>
        <v>0</v>
      </c>
      <c r="AR78" s="307"/>
      <c r="AS78" s="206"/>
    </row>
    <row r="79" spans="1:45" s="207" customFormat="1" ht="19.2" customHeight="1" x14ac:dyDescent="0.25">
      <c r="A79" s="363">
        <v>69</v>
      </c>
      <c r="B79" s="301" t="s">
        <v>187</v>
      </c>
      <c r="C79" s="348"/>
      <c r="D79" s="359"/>
      <c r="E79" s="355"/>
      <c r="F79" s="214"/>
      <c r="G79" s="215"/>
      <c r="H79" s="199"/>
      <c r="I79" s="200"/>
      <c r="J79" s="214"/>
      <c r="K79" s="215"/>
      <c r="L79" s="199"/>
      <c r="M79" s="201"/>
      <c r="N79" s="214"/>
      <c r="O79" s="215"/>
      <c r="P79" s="199"/>
      <c r="Q79" s="201"/>
      <c r="R79" s="214"/>
      <c r="S79" s="215"/>
      <c r="T79" s="199"/>
      <c r="U79" s="201"/>
      <c r="V79" s="214"/>
      <c r="W79" s="215"/>
      <c r="X79" s="203"/>
      <c r="Y79" s="201"/>
      <c r="Z79" s="218"/>
      <c r="AA79" s="215"/>
      <c r="AB79" s="199"/>
      <c r="AC79" s="206"/>
      <c r="AD79" s="219"/>
      <c r="AE79" s="215"/>
      <c r="AF79" s="205"/>
      <c r="AG79" s="206"/>
      <c r="AH79" s="219"/>
      <c r="AI79" s="215"/>
      <c r="AJ79" s="205"/>
      <c r="AK79" s="206"/>
      <c r="AL79" s="312"/>
      <c r="AM79" s="215"/>
      <c r="AN79" s="307"/>
      <c r="AO79" s="206"/>
      <c r="AP79" s="312"/>
      <c r="AQ79" s="311">
        <f t="shared" si="126"/>
        <v>0</v>
      </c>
      <c r="AR79" s="307"/>
      <c r="AS79" s="206"/>
    </row>
    <row r="80" spans="1:45" s="207" customFormat="1" ht="10.199999999999999" customHeight="1" x14ac:dyDescent="0.25">
      <c r="A80" s="363">
        <v>70</v>
      </c>
      <c r="B80" s="301" t="s">
        <v>164</v>
      </c>
      <c r="C80" s="431">
        <v>5</v>
      </c>
      <c r="D80" s="350"/>
      <c r="E80" s="357">
        <f t="shared" ref="E80:E83" si="128">C80+(D80/60)</f>
        <v>5</v>
      </c>
      <c r="F80" s="197"/>
      <c r="G80" s="252">
        <f t="shared" ref="G80:G81" si="129">$E80*F80</f>
        <v>0</v>
      </c>
      <c r="H80" s="243"/>
      <c r="I80" s="200"/>
      <c r="J80" s="197"/>
      <c r="K80" s="252">
        <f t="shared" ref="K80:K83" si="130">$E80*J80</f>
        <v>0</v>
      </c>
      <c r="L80" s="199"/>
      <c r="M80" s="201"/>
      <c r="N80" s="197"/>
      <c r="O80" s="252">
        <f t="shared" ref="O80:O83" si="131">$E80*N80</f>
        <v>0</v>
      </c>
      <c r="P80" s="199"/>
      <c r="Q80" s="201"/>
      <c r="R80" s="197"/>
      <c r="S80" s="252">
        <f t="shared" ref="S80:S83" si="132">$E80*R80</f>
        <v>0</v>
      </c>
      <c r="T80" s="199"/>
      <c r="U80" s="201"/>
      <c r="V80" s="197"/>
      <c r="W80" s="252">
        <f t="shared" ref="W80:W83" si="133">$E80*V80</f>
        <v>0</v>
      </c>
      <c r="X80" s="203"/>
      <c r="Y80" s="201"/>
      <c r="Z80" s="197"/>
      <c r="AA80" s="252">
        <f t="shared" ref="AA80:AA83" si="134">$E80*Z80</f>
        <v>0</v>
      </c>
      <c r="AB80" s="199"/>
      <c r="AC80" s="206"/>
      <c r="AD80" s="197"/>
      <c r="AE80" s="252">
        <f t="shared" ref="AE80:AE83" si="135">$E80*AD80</f>
        <v>0</v>
      </c>
      <c r="AF80" s="205"/>
      <c r="AG80" s="206"/>
      <c r="AH80" s="197"/>
      <c r="AI80" s="252">
        <f t="shared" ref="AI80:AI83" si="136">$E80*AH80</f>
        <v>0</v>
      </c>
      <c r="AJ80" s="259"/>
      <c r="AK80" s="206"/>
      <c r="AL80" s="197"/>
      <c r="AM80" s="252">
        <f t="shared" ref="AM80:AM83" si="137">$E80*AL80</f>
        <v>0</v>
      </c>
      <c r="AN80" s="307"/>
      <c r="AO80" s="206"/>
      <c r="AP80" s="310">
        <f t="shared" ref="AP80:AP83" si="138">SUM(F80+J80+N80+R80+V80+Z80+AD80+AH80+AL80)</f>
        <v>0</v>
      </c>
      <c r="AQ80" s="311">
        <f t="shared" si="126"/>
        <v>0</v>
      </c>
      <c r="AR80" s="307"/>
      <c r="AS80" s="206"/>
    </row>
    <row r="81" spans="1:45" s="207" customFormat="1" ht="10.199999999999999" customHeight="1" x14ac:dyDescent="0.25">
      <c r="A81" s="363">
        <v>71</v>
      </c>
      <c r="B81" s="301" t="s">
        <v>124</v>
      </c>
      <c r="C81" s="467"/>
      <c r="D81" s="350"/>
      <c r="E81" s="357">
        <f t="shared" si="128"/>
        <v>0</v>
      </c>
      <c r="F81" s="197"/>
      <c r="G81" s="252">
        <f t="shared" si="129"/>
        <v>0</v>
      </c>
      <c r="H81" s="199"/>
      <c r="I81" s="200"/>
      <c r="J81" s="197"/>
      <c r="K81" s="252">
        <f t="shared" si="130"/>
        <v>0</v>
      </c>
      <c r="L81" s="199"/>
      <c r="M81" s="201"/>
      <c r="N81" s="197"/>
      <c r="O81" s="252">
        <f t="shared" si="131"/>
        <v>0</v>
      </c>
      <c r="P81" s="199"/>
      <c r="Q81" s="201"/>
      <c r="R81" s="197"/>
      <c r="S81" s="252">
        <f t="shared" si="132"/>
        <v>0</v>
      </c>
      <c r="T81" s="199"/>
      <c r="U81" s="201"/>
      <c r="V81" s="197"/>
      <c r="W81" s="252">
        <f t="shared" si="133"/>
        <v>0</v>
      </c>
      <c r="X81" s="203"/>
      <c r="Y81" s="201"/>
      <c r="Z81" s="197"/>
      <c r="AA81" s="252">
        <f t="shared" si="134"/>
        <v>0</v>
      </c>
      <c r="AB81" s="199"/>
      <c r="AC81" s="206"/>
      <c r="AD81" s="197"/>
      <c r="AE81" s="252">
        <f t="shared" si="135"/>
        <v>0</v>
      </c>
      <c r="AF81" s="205"/>
      <c r="AG81" s="206"/>
      <c r="AH81" s="197"/>
      <c r="AI81" s="252">
        <f t="shared" si="136"/>
        <v>0</v>
      </c>
      <c r="AJ81" s="259"/>
      <c r="AK81" s="206"/>
      <c r="AL81" s="197"/>
      <c r="AM81" s="252">
        <f t="shared" si="137"/>
        <v>0</v>
      </c>
      <c r="AN81" s="307"/>
      <c r="AO81" s="206"/>
      <c r="AP81" s="310">
        <f>SUM(F81+J81+N81+R81+V81+Z81+AD81+AH81+AL81)</f>
        <v>0</v>
      </c>
      <c r="AQ81" s="311">
        <f t="shared" si="126"/>
        <v>0</v>
      </c>
      <c r="AR81" s="307"/>
      <c r="AS81" s="206"/>
    </row>
    <row r="82" spans="1:45" s="207" customFormat="1" ht="10.199999999999999" customHeight="1" x14ac:dyDescent="0.25">
      <c r="A82" s="363">
        <v>72</v>
      </c>
      <c r="B82" s="301" t="s">
        <v>165</v>
      </c>
      <c r="C82" s="344"/>
      <c r="D82" s="353"/>
      <c r="E82" s="352">
        <f t="shared" si="128"/>
        <v>0</v>
      </c>
      <c r="F82" s="214"/>
      <c r="G82" s="215"/>
      <c r="H82" s="216"/>
      <c r="I82" s="217"/>
      <c r="J82" s="214"/>
      <c r="K82" s="215"/>
      <c r="L82" s="216"/>
      <c r="M82" s="201"/>
      <c r="N82" s="218"/>
      <c r="O82" s="215"/>
      <c r="P82" s="199"/>
      <c r="Q82" s="201"/>
      <c r="R82" s="214"/>
      <c r="S82" s="215"/>
      <c r="T82" s="216"/>
      <c r="U82" s="201"/>
      <c r="V82" s="214"/>
      <c r="W82" s="215"/>
      <c r="X82" s="203"/>
      <c r="Y82" s="201"/>
      <c r="Z82" s="218"/>
      <c r="AA82" s="215"/>
      <c r="AB82" s="199"/>
      <c r="AC82" s="206"/>
      <c r="AD82" s="219"/>
      <c r="AE82" s="215"/>
      <c r="AF82" s="205"/>
      <c r="AG82" s="206"/>
      <c r="AH82" s="219"/>
      <c r="AI82" s="215"/>
      <c r="AJ82" s="205"/>
      <c r="AK82" s="206"/>
      <c r="AL82" s="312"/>
      <c r="AM82" s="215"/>
      <c r="AN82" s="307"/>
      <c r="AO82" s="206"/>
      <c r="AP82" s="310"/>
      <c r="AQ82" s="311">
        <f t="shared" ref="AQ82" si="139">SUM(G82+K82+O82+S82+W82+AA82+AE82+AI82+AM82)</f>
        <v>0</v>
      </c>
      <c r="AR82" s="199"/>
      <c r="AS82" s="206"/>
    </row>
    <row r="83" spans="1:45" s="207" customFormat="1" ht="10.199999999999999" customHeight="1" x14ac:dyDescent="0.25">
      <c r="A83" s="363">
        <v>73</v>
      </c>
      <c r="B83" s="301" t="s">
        <v>124</v>
      </c>
      <c r="C83" s="431"/>
      <c r="D83" s="350"/>
      <c r="E83" s="357">
        <f t="shared" si="128"/>
        <v>0</v>
      </c>
      <c r="F83" s="197"/>
      <c r="G83" s="252">
        <f>$E83*F83</f>
        <v>0</v>
      </c>
      <c r="H83" s="199"/>
      <c r="I83" s="200"/>
      <c r="J83" s="197"/>
      <c r="K83" s="252">
        <f t="shared" si="130"/>
        <v>0</v>
      </c>
      <c r="L83" s="199"/>
      <c r="M83" s="201"/>
      <c r="N83" s="197"/>
      <c r="O83" s="252">
        <f t="shared" si="131"/>
        <v>0</v>
      </c>
      <c r="P83" s="202"/>
      <c r="Q83" s="201"/>
      <c r="R83" s="197"/>
      <c r="S83" s="252">
        <f t="shared" si="132"/>
        <v>0</v>
      </c>
      <c r="T83" s="199"/>
      <c r="U83" s="201"/>
      <c r="V83" s="197"/>
      <c r="W83" s="252">
        <f t="shared" si="133"/>
        <v>0</v>
      </c>
      <c r="X83" s="203"/>
      <c r="Y83" s="201"/>
      <c r="Z83" s="197"/>
      <c r="AA83" s="252">
        <f t="shared" si="134"/>
        <v>0</v>
      </c>
      <c r="AB83" s="199"/>
      <c r="AC83" s="204"/>
      <c r="AD83" s="197"/>
      <c r="AE83" s="252">
        <f t="shared" si="135"/>
        <v>0</v>
      </c>
      <c r="AF83" s="205"/>
      <c r="AG83" s="204"/>
      <c r="AH83" s="197"/>
      <c r="AI83" s="252">
        <f t="shared" si="136"/>
        <v>0</v>
      </c>
      <c r="AJ83" s="259"/>
      <c r="AK83" s="206"/>
      <c r="AL83" s="197"/>
      <c r="AM83" s="252">
        <f t="shared" si="137"/>
        <v>0</v>
      </c>
      <c r="AN83" s="306"/>
      <c r="AO83" s="206"/>
      <c r="AP83" s="310">
        <f t="shared" si="138"/>
        <v>0</v>
      </c>
      <c r="AQ83" s="311">
        <f t="shared" si="126"/>
        <v>0</v>
      </c>
      <c r="AR83" s="205"/>
      <c r="AS83" s="206"/>
    </row>
    <row r="84" spans="1:45" s="207" customFormat="1" ht="10.199999999999999" customHeight="1" x14ac:dyDescent="0.25">
      <c r="A84" s="363">
        <v>74</v>
      </c>
      <c r="B84" s="301" t="s">
        <v>131</v>
      </c>
      <c r="C84" s="344"/>
      <c r="D84" s="353"/>
      <c r="E84" s="352"/>
      <c r="F84" s="214"/>
      <c r="G84" s="215"/>
      <c r="H84" s="216"/>
      <c r="I84" s="217"/>
      <c r="J84" s="214"/>
      <c r="K84" s="215"/>
      <c r="L84" s="216"/>
      <c r="M84" s="201"/>
      <c r="N84" s="218"/>
      <c r="O84" s="215"/>
      <c r="P84" s="199"/>
      <c r="Q84" s="201"/>
      <c r="R84" s="214"/>
      <c r="S84" s="215"/>
      <c r="T84" s="216"/>
      <c r="U84" s="201"/>
      <c r="V84" s="214"/>
      <c r="W84" s="215"/>
      <c r="X84" s="203"/>
      <c r="Y84" s="201"/>
      <c r="Z84" s="218"/>
      <c r="AA84" s="215"/>
      <c r="AB84" s="199"/>
      <c r="AC84" s="206"/>
      <c r="AD84" s="219"/>
      <c r="AE84" s="215"/>
      <c r="AF84" s="205"/>
      <c r="AG84" s="206"/>
      <c r="AH84" s="219"/>
      <c r="AI84" s="215"/>
      <c r="AJ84" s="205"/>
      <c r="AK84" s="206"/>
      <c r="AL84" s="312"/>
      <c r="AM84" s="215"/>
      <c r="AN84" s="307"/>
      <c r="AO84" s="206"/>
      <c r="AP84" s="310"/>
      <c r="AQ84" s="311">
        <f t="shared" si="126"/>
        <v>0</v>
      </c>
      <c r="AR84" s="199"/>
      <c r="AS84" s="206"/>
    </row>
    <row r="85" spans="1:45" s="207" customFormat="1" ht="10.199999999999999" customHeight="1" x14ac:dyDescent="0.25">
      <c r="A85" s="363">
        <v>75</v>
      </c>
      <c r="B85" s="237" t="s">
        <v>21</v>
      </c>
      <c r="C85" s="345"/>
      <c r="D85" s="345"/>
      <c r="E85" s="354"/>
      <c r="F85" s="223"/>
      <c r="G85" s="221"/>
      <c r="H85" s="225">
        <f>SUM(G75:G84)</f>
        <v>0</v>
      </c>
      <c r="I85" s="253"/>
      <c r="J85" s="223"/>
      <c r="K85" s="221"/>
      <c r="L85" s="225">
        <f>SUM(K75:K84)</f>
        <v>0</v>
      </c>
      <c r="M85" s="227"/>
      <c r="N85" s="223"/>
      <c r="O85" s="221"/>
      <c r="P85" s="225">
        <f>SUM(O75:O84)</f>
        <v>0</v>
      </c>
      <c r="Q85" s="227"/>
      <c r="R85" s="223"/>
      <c r="S85" s="221"/>
      <c r="T85" s="225">
        <f>SUM(S75:S84)</f>
        <v>0</v>
      </c>
      <c r="U85" s="227"/>
      <c r="V85" s="223"/>
      <c r="W85" s="221"/>
      <c r="X85" s="225">
        <f>SUM(W75:W84)</f>
        <v>0</v>
      </c>
      <c r="Y85" s="227"/>
      <c r="Z85" s="245"/>
      <c r="AA85" s="221"/>
      <c r="AB85" s="225">
        <f>SUM(AA75:AA84)</f>
        <v>0</v>
      </c>
      <c r="AC85" s="231"/>
      <c r="AD85" s="249"/>
      <c r="AE85" s="230"/>
      <c r="AF85" s="225">
        <f>SUM(AE75:AE84)</f>
        <v>0</v>
      </c>
      <c r="AG85" s="231"/>
      <c r="AH85" s="249"/>
      <c r="AI85" s="230"/>
      <c r="AJ85" s="225">
        <f>SUM(AI75:AI84)</f>
        <v>0</v>
      </c>
      <c r="AK85" s="231"/>
      <c r="AL85" s="318"/>
      <c r="AM85" s="319"/>
      <c r="AN85" s="225">
        <f>SUM(AM75:AM84)</f>
        <v>0</v>
      </c>
      <c r="AO85" s="231"/>
      <c r="AP85" s="318"/>
      <c r="AQ85" s="334">
        <f>SUM(H85+L85+P85+T85+X85+AB85+AF85+AJ85+AN85)</f>
        <v>0</v>
      </c>
      <c r="AR85" s="320">
        <f>SUM(AQ75:AQ84)</f>
        <v>0</v>
      </c>
      <c r="AS85" s="206"/>
    </row>
    <row r="86" spans="1:45" s="207" customFormat="1" x14ac:dyDescent="0.25">
      <c r="A86" s="363"/>
      <c r="B86" s="212"/>
      <c r="C86" s="344"/>
      <c r="D86" s="344"/>
      <c r="E86" s="355"/>
      <c r="F86" s="214"/>
      <c r="G86" s="213"/>
      <c r="H86" s="199"/>
      <c r="I86" s="200"/>
      <c r="J86" s="214"/>
      <c r="K86" s="213"/>
      <c r="L86" s="199"/>
      <c r="M86" s="201"/>
      <c r="N86" s="218"/>
      <c r="O86" s="251"/>
      <c r="P86" s="199"/>
      <c r="Q86" s="201"/>
      <c r="R86" s="214"/>
      <c r="S86" s="213"/>
      <c r="T86" s="199"/>
      <c r="U86" s="201"/>
      <c r="V86" s="214"/>
      <c r="W86" s="213"/>
      <c r="X86" s="203"/>
      <c r="Y86" s="201"/>
      <c r="Z86" s="218"/>
      <c r="AA86" s="213"/>
      <c r="AB86" s="199"/>
      <c r="AC86" s="206"/>
      <c r="AD86" s="219"/>
      <c r="AE86" s="236"/>
      <c r="AF86" s="205"/>
      <c r="AG86" s="206"/>
      <c r="AH86" s="219"/>
      <c r="AI86" s="236"/>
      <c r="AJ86" s="205"/>
      <c r="AK86" s="206"/>
      <c r="AL86" s="312"/>
      <c r="AM86" s="321"/>
      <c r="AN86" s="307"/>
      <c r="AO86" s="206"/>
      <c r="AP86" s="312"/>
      <c r="AQ86" s="321"/>
      <c r="AR86" s="307"/>
      <c r="AS86" s="206"/>
    </row>
    <row r="87" spans="1:45" s="207" customFormat="1" ht="10.65" customHeight="1" x14ac:dyDescent="0.25">
      <c r="A87" s="363">
        <v>76</v>
      </c>
      <c r="B87" s="212" t="s">
        <v>188</v>
      </c>
      <c r="C87" s="468">
        <v>1.75</v>
      </c>
      <c r="D87" s="350"/>
      <c r="E87" s="357">
        <f t="shared" ref="E87:E88" si="140">C87+(D87/60)</f>
        <v>1.75</v>
      </c>
      <c r="F87" s="197"/>
      <c r="G87" s="252">
        <f>$E87*F87</f>
        <v>0</v>
      </c>
      <c r="H87" s="199"/>
      <c r="I87" s="200"/>
      <c r="J87" s="197"/>
      <c r="K87" s="252">
        <f>$E87*J87</f>
        <v>0</v>
      </c>
      <c r="L87" s="199"/>
      <c r="M87" s="201"/>
      <c r="N87" s="197"/>
      <c r="O87" s="252">
        <f t="shared" ref="O87" si="141">$E87*N87</f>
        <v>0</v>
      </c>
      <c r="P87" s="202"/>
      <c r="Q87" s="201"/>
      <c r="R87" s="197"/>
      <c r="S87" s="252">
        <f t="shared" ref="S87" si="142">$E87*R87</f>
        <v>0</v>
      </c>
      <c r="T87" s="199"/>
      <c r="U87" s="201"/>
      <c r="V87" s="197"/>
      <c r="W87" s="252">
        <f t="shared" ref="W87" si="143">$E87*V87</f>
        <v>0</v>
      </c>
      <c r="X87" s="203"/>
      <c r="Y87" s="201"/>
      <c r="Z87" s="197"/>
      <c r="AA87" s="252">
        <f t="shared" ref="AA87" si="144">$E87*Z87</f>
        <v>0</v>
      </c>
      <c r="AB87" s="199"/>
      <c r="AC87" s="204"/>
      <c r="AD87" s="197"/>
      <c r="AE87" s="252">
        <f t="shared" ref="AE87" si="145">$E87*AD87</f>
        <v>0</v>
      </c>
      <c r="AF87" s="205"/>
      <c r="AG87" s="204"/>
      <c r="AH87" s="197"/>
      <c r="AI87" s="252">
        <f t="shared" ref="AI87" si="146">$E87*AH87</f>
        <v>0</v>
      </c>
      <c r="AJ87" s="259"/>
      <c r="AK87" s="206"/>
      <c r="AL87" s="197"/>
      <c r="AM87" s="252">
        <f t="shared" ref="AM87" si="147">$E87*AL87</f>
        <v>0</v>
      </c>
      <c r="AN87" s="306"/>
      <c r="AO87" s="206"/>
      <c r="AP87" s="310">
        <f>SUM(F87+J87+N87+R87+V87+Z87+AD87+AH87+AL87)</f>
        <v>0</v>
      </c>
      <c r="AQ87" s="311">
        <f t="shared" ref="AQ87:AQ88" si="148">SUM(G87+K87+O87+S87+W87+AA87+AE87+AI87+AM87)</f>
        <v>0</v>
      </c>
      <c r="AR87" s="205"/>
      <c r="AS87" s="206"/>
    </row>
    <row r="88" spans="1:45" s="207" customFormat="1" ht="10.65" customHeight="1" x14ac:dyDescent="0.25">
      <c r="A88" s="363">
        <v>77</v>
      </c>
      <c r="B88" s="212" t="s">
        <v>190</v>
      </c>
      <c r="C88" s="468">
        <v>0.5</v>
      </c>
      <c r="D88" s="350"/>
      <c r="E88" s="357">
        <f t="shared" si="140"/>
        <v>0.5</v>
      </c>
      <c r="F88" s="197"/>
      <c r="G88" s="252">
        <f>$E88*F88</f>
        <v>0</v>
      </c>
      <c r="H88" s="199"/>
      <c r="I88" s="200"/>
      <c r="J88" s="197"/>
      <c r="K88" s="252">
        <f>$E88*J88</f>
        <v>0</v>
      </c>
      <c r="L88" s="199"/>
      <c r="M88" s="201"/>
      <c r="N88" s="197"/>
      <c r="O88" s="252">
        <f>$E88*N88</f>
        <v>0</v>
      </c>
      <c r="P88" s="202"/>
      <c r="Q88" s="201"/>
      <c r="R88" s="197"/>
      <c r="S88" s="252">
        <f>$E88*R88</f>
        <v>0</v>
      </c>
      <c r="T88" s="199"/>
      <c r="U88" s="201"/>
      <c r="V88" s="197"/>
      <c r="W88" s="252">
        <f>$E88*V88</f>
        <v>0</v>
      </c>
      <c r="X88" s="203"/>
      <c r="Y88" s="201"/>
      <c r="Z88" s="197"/>
      <c r="AA88" s="252">
        <f>$E88*Z88</f>
        <v>0</v>
      </c>
      <c r="AB88" s="199"/>
      <c r="AC88" s="204"/>
      <c r="AD88" s="197"/>
      <c r="AE88" s="252">
        <f>$E88*AD88</f>
        <v>0</v>
      </c>
      <c r="AF88" s="205"/>
      <c r="AG88" s="204"/>
      <c r="AH88" s="197"/>
      <c r="AI88" s="252">
        <f>$E88*AH88</f>
        <v>0</v>
      </c>
      <c r="AJ88" s="259"/>
      <c r="AK88" s="206"/>
      <c r="AL88" s="197"/>
      <c r="AM88" s="252">
        <f>$E88*AL88</f>
        <v>0</v>
      </c>
      <c r="AN88" s="306"/>
      <c r="AO88" s="206"/>
      <c r="AP88" s="310">
        <f>SUM(F88+J88+N88+R88+V88+Z88+AD88+AH88+AL88)</f>
        <v>0</v>
      </c>
      <c r="AQ88" s="311">
        <f t="shared" si="148"/>
        <v>0</v>
      </c>
      <c r="AR88" s="205"/>
      <c r="AS88" s="206"/>
    </row>
    <row r="89" spans="1:45" s="207" customFormat="1" ht="21" customHeight="1" x14ac:dyDescent="0.25">
      <c r="A89" s="363">
        <v>78</v>
      </c>
      <c r="B89" s="212" t="s">
        <v>189</v>
      </c>
      <c r="C89" s="343">
        <v>1</v>
      </c>
      <c r="D89" s="356"/>
      <c r="E89" s="355"/>
      <c r="F89" s="254">
        <f>Jahresstunden!C36*Jahresstunden!C6</f>
        <v>0</v>
      </c>
      <c r="G89" s="252">
        <f>$C89*F89</f>
        <v>0</v>
      </c>
      <c r="H89" s="243"/>
      <c r="I89" s="200"/>
      <c r="J89" s="254">
        <f>Jahresstunden!E36*Jahresstunden!E6</f>
        <v>0</v>
      </c>
      <c r="K89" s="252">
        <f>$C89*J89</f>
        <v>0</v>
      </c>
      <c r="L89" s="199"/>
      <c r="M89" s="201"/>
      <c r="N89" s="254">
        <f>Jahresstunden!G36*Jahresstunden!G6</f>
        <v>0</v>
      </c>
      <c r="O89" s="252">
        <f>$C89*N89</f>
        <v>0</v>
      </c>
      <c r="P89" s="199"/>
      <c r="Q89" s="201"/>
      <c r="R89" s="254">
        <f>Jahresstunden!I36*Jahresstunden!I6</f>
        <v>0</v>
      </c>
      <c r="S89" s="252">
        <f>$C89*R89</f>
        <v>0</v>
      </c>
      <c r="T89" s="199"/>
      <c r="U89" s="201"/>
      <c r="V89" s="254">
        <f>Jahresstunden!K36*Jahresstunden!K6</f>
        <v>0</v>
      </c>
      <c r="W89" s="252">
        <f>$C89*V89</f>
        <v>0</v>
      </c>
      <c r="X89" s="203"/>
      <c r="Y89" s="201"/>
      <c r="Z89" s="254">
        <f>Jahresstunden!M36*Jahresstunden!M6</f>
        <v>0</v>
      </c>
      <c r="AA89" s="252">
        <f>$C89*Z89</f>
        <v>0</v>
      </c>
      <c r="AB89" s="199"/>
      <c r="AC89" s="206"/>
      <c r="AD89" s="254">
        <f>Jahresstunden!O36*Jahresstunden!O6</f>
        <v>0</v>
      </c>
      <c r="AE89" s="252">
        <f>$C89*AD89</f>
        <v>0</v>
      </c>
      <c r="AF89" s="205"/>
      <c r="AG89" s="206"/>
      <c r="AH89" s="254">
        <f>Jahresstunden!Q36*Jahresstunden!Q6</f>
        <v>0</v>
      </c>
      <c r="AI89" s="252">
        <f>$C89*AH89</f>
        <v>0</v>
      </c>
      <c r="AJ89" s="205"/>
      <c r="AK89" s="206"/>
      <c r="AL89" s="254">
        <f>Jahresstunden!S36*Jahresstunden!S6</f>
        <v>0</v>
      </c>
      <c r="AM89" s="252">
        <f>$C89*AL89</f>
        <v>0</v>
      </c>
      <c r="AN89" s="307"/>
      <c r="AO89" s="206"/>
      <c r="AP89" s="324"/>
      <c r="AQ89" s="311">
        <f t="shared" ref="AQ89:AQ92" si="149">SUM(G89+K89+O89+S89+W89+AA89+AE89+AI89+AM89)</f>
        <v>0</v>
      </c>
      <c r="AR89" s="307"/>
      <c r="AS89" s="206"/>
    </row>
    <row r="90" spans="1:45" s="207" customFormat="1" ht="22.05" customHeight="1" x14ac:dyDescent="0.25">
      <c r="A90" s="363">
        <v>79</v>
      </c>
      <c r="B90" s="301" t="s">
        <v>191</v>
      </c>
      <c r="C90" s="344"/>
      <c r="D90" s="344"/>
      <c r="E90" s="355"/>
      <c r="F90" s="214"/>
      <c r="G90" s="215"/>
      <c r="H90" s="199"/>
      <c r="I90" s="200"/>
      <c r="J90" s="214"/>
      <c r="K90" s="215"/>
      <c r="L90" s="199"/>
      <c r="M90" s="201"/>
      <c r="N90" s="218"/>
      <c r="O90" s="215"/>
      <c r="P90" s="199"/>
      <c r="Q90" s="201"/>
      <c r="R90" s="214"/>
      <c r="S90" s="215"/>
      <c r="T90" s="199"/>
      <c r="U90" s="201"/>
      <c r="V90" s="214"/>
      <c r="W90" s="215"/>
      <c r="X90" s="203"/>
      <c r="Y90" s="201"/>
      <c r="Z90" s="218"/>
      <c r="AA90" s="215"/>
      <c r="AB90" s="199"/>
      <c r="AC90" s="206"/>
      <c r="AD90" s="219"/>
      <c r="AE90" s="215"/>
      <c r="AF90" s="205"/>
      <c r="AG90" s="206"/>
      <c r="AH90" s="219"/>
      <c r="AI90" s="215"/>
      <c r="AJ90" s="205"/>
      <c r="AK90" s="206"/>
      <c r="AL90" s="312"/>
      <c r="AM90" s="215"/>
      <c r="AN90" s="307"/>
      <c r="AO90" s="206"/>
      <c r="AP90" s="312"/>
      <c r="AQ90" s="311">
        <f t="shared" si="149"/>
        <v>0</v>
      </c>
      <c r="AR90" s="307"/>
      <c r="AS90" s="206"/>
    </row>
    <row r="91" spans="1:45" s="207" customFormat="1" ht="10.65" customHeight="1" x14ac:dyDescent="0.25">
      <c r="A91" s="363">
        <v>80</v>
      </c>
      <c r="B91" s="301" t="s">
        <v>124</v>
      </c>
      <c r="C91" s="431"/>
      <c r="D91" s="350"/>
      <c r="E91" s="357">
        <f t="shared" ref="E91" si="150">C91+(D91/60)</f>
        <v>0</v>
      </c>
      <c r="F91" s="197"/>
      <c r="G91" s="252">
        <f>$E91*F91</f>
        <v>0</v>
      </c>
      <c r="H91" s="199"/>
      <c r="I91" s="200"/>
      <c r="J91" s="197"/>
      <c r="K91" s="252">
        <f t="shared" ref="K91" si="151">$E91*J91</f>
        <v>0</v>
      </c>
      <c r="L91" s="199"/>
      <c r="M91" s="201"/>
      <c r="N91" s="197"/>
      <c r="O91" s="252">
        <f t="shared" ref="O91" si="152">$E91*N91</f>
        <v>0</v>
      </c>
      <c r="P91" s="202"/>
      <c r="Q91" s="201"/>
      <c r="R91" s="197"/>
      <c r="S91" s="252">
        <f t="shared" ref="S91" si="153">$E91*R91</f>
        <v>0</v>
      </c>
      <c r="T91" s="199"/>
      <c r="U91" s="201"/>
      <c r="V91" s="197"/>
      <c r="W91" s="252">
        <f t="shared" ref="W91" si="154">$E91*V91</f>
        <v>0</v>
      </c>
      <c r="X91" s="203"/>
      <c r="Y91" s="201"/>
      <c r="Z91" s="197"/>
      <c r="AA91" s="252">
        <f t="shared" ref="AA91" si="155">$E91*Z91</f>
        <v>0</v>
      </c>
      <c r="AB91" s="199"/>
      <c r="AC91" s="204"/>
      <c r="AD91" s="197"/>
      <c r="AE91" s="252">
        <f t="shared" ref="AE91" si="156">$E91*AD91</f>
        <v>0</v>
      </c>
      <c r="AF91" s="205"/>
      <c r="AG91" s="204"/>
      <c r="AH91" s="197"/>
      <c r="AI91" s="252">
        <f t="shared" ref="AI91" si="157">$E91*AH91</f>
        <v>0</v>
      </c>
      <c r="AJ91" s="259"/>
      <c r="AK91" s="206"/>
      <c r="AL91" s="197"/>
      <c r="AM91" s="252">
        <f t="shared" ref="AM91" si="158">$E91*AL91</f>
        <v>0</v>
      </c>
      <c r="AN91" s="306"/>
      <c r="AO91" s="206"/>
      <c r="AP91" s="310">
        <f t="shared" ref="AP91" si="159">SUM(F91+J91+N91+R91+V91+Z91+AD91+AH91+AL91)</f>
        <v>0</v>
      </c>
      <c r="AQ91" s="311">
        <f t="shared" si="149"/>
        <v>0</v>
      </c>
      <c r="AR91" s="205"/>
      <c r="AS91" s="206"/>
    </row>
    <row r="92" spans="1:45" s="207" customFormat="1" ht="10.65" customHeight="1" x14ac:dyDescent="0.25">
      <c r="A92" s="363">
        <v>81</v>
      </c>
      <c r="B92" s="301" t="s">
        <v>131</v>
      </c>
      <c r="C92" s="344"/>
      <c r="D92" s="353"/>
      <c r="E92" s="352"/>
      <c r="F92" s="214"/>
      <c r="G92" s="215"/>
      <c r="H92" s="216"/>
      <c r="I92" s="217"/>
      <c r="J92" s="214"/>
      <c r="K92" s="215"/>
      <c r="L92" s="216"/>
      <c r="M92" s="201"/>
      <c r="N92" s="218"/>
      <c r="O92" s="215"/>
      <c r="P92" s="199"/>
      <c r="Q92" s="201"/>
      <c r="R92" s="214"/>
      <c r="S92" s="215"/>
      <c r="T92" s="216"/>
      <c r="U92" s="201"/>
      <c r="V92" s="214"/>
      <c r="W92" s="215"/>
      <c r="X92" s="203"/>
      <c r="Y92" s="201"/>
      <c r="Z92" s="218"/>
      <c r="AA92" s="215"/>
      <c r="AB92" s="199"/>
      <c r="AC92" s="206"/>
      <c r="AD92" s="219"/>
      <c r="AE92" s="215"/>
      <c r="AF92" s="205"/>
      <c r="AG92" s="206"/>
      <c r="AH92" s="219"/>
      <c r="AI92" s="215"/>
      <c r="AJ92" s="205"/>
      <c r="AK92" s="206"/>
      <c r="AL92" s="312"/>
      <c r="AM92" s="215"/>
      <c r="AN92" s="307"/>
      <c r="AO92" s="206"/>
      <c r="AP92" s="310"/>
      <c r="AQ92" s="311">
        <f t="shared" si="149"/>
        <v>0</v>
      </c>
      <c r="AR92" s="199"/>
      <c r="AS92" s="206"/>
    </row>
    <row r="93" spans="1:45" s="207" customFormat="1" ht="10.65" customHeight="1" x14ac:dyDescent="0.25">
      <c r="A93" s="363">
        <v>82</v>
      </c>
      <c r="B93" s="237" t="s">
        <v>11</v>
      </c>
      <c r="C93" s="345"/>
      <c r="D93" s="345"/>
      <c r="E93" s="354"/>
      <c r="F93" s="223"/>
      <c r="G93" s="221"/>
      <c r="H93" s="225">
        <f>SUM(G87:G92)</f>
        <v>0</v>
      </c>
      <c r="I93" s="255"/>
      <c r="J93" s="223"/>
      <c r="K93" s="221"/>
      <c r="L93" s="225">
        <f>SUM(K87:K92)</f>
        <v>0</v>
      </c>
      <c r="M93" s="227"/>
      <c r="N93" s="245"/>
      <c r="O93" s="221"/>
      <c r="P93" s="225">
        <f>SUM(O87:O92)</f>
        <v>0</v>
      </c>
      <c r="Q93" s="227"/>
      <c r="R93" s="223"/>
      <c r="S93" s="221"/>
      <c r="T93" s="225">
        <f>SUM(S87:S92)</f>
        <v>0</v>
      </c>
      <c r="U93" s="227"/>
      <c r="V93" s="223"/>
      <c r="W93" s="221"/>
      <c r="X93" s="225">
        <f>SUM(W87:W92)</f>
        <v>0</v>
      </c>
      <c r="Y93" s="227"/>
      <c r="Z93" s="245"/>
      <c r="AA93" s="221"/>
      <c r="AB93" s="225">
        <f>SUM(AA87:AA92)</f>
        <v>0</v>
      </c>
      <c r="AC93" s="231"/>
      <c r="AD93" s="249"/>
      <c r="AE93" s="230"/>
      <c r="AF93" s="225">
        <f>SUM(AE87:AE92)</f>
        <v>0</v>
      </c>
      <c r="AG93" s="231"/>
      <c r="AH93" s="249"/>
      <c r="AI93" s="230"/>
      <c r="AJ93" s="225">
        <f>SUM(AI87:AI92)</f>
        <v>0</v>
      </c>
      <c r="AK93" s="231"/>
      <c r="AL93" s="318"/>
      <c r="AM93" s="319"/>
      <c r="AN93" s="225">
        <f>SUM(AM87:AM92)</f>
        <v>0</v>
      </c>
      <c r="AO93" s="231"/>
      <c r="AP93" s="318"/>
      <c r="AQ93" s="334">
        <f>SUM(H93+L93+P93+T93+X93+AB93+AF93+AJ93+AN93)</f>
        <v>0</v>
      </c>
      <c r="AR93" s="320">
        <f>SUM(AQ89:AQ92)</f>
        <v>0</v>
      </c>
      <c r="AS93" s="206"/>
    </row>
    <row r="94" spans="1:45" s="207" customFormat="1" ht="10.65" customHeight="1" x14ac:dyDescent="0.25">
      <c r="A94" s="363"/>
      <c r="B94" s="233"/>
      <c r="C94" s="344"/>
      <c r="D94" s="344"/>
      <c r="E94" s="355"/>
      <c r="F94" s="214"/>
      <c r="G94" s="213"/>
      <c r="H94" s="238"/>
      <c r="I94" s="256"/>
      <c r="J94" s="214"/>
      <c r="K94" s="213"/>
      <c r="L94" s="238"/>
      <c r="M94" s="201"/>
      <c r="N94" s="218"/>
      <c r="O94" s="213"/>
      <c r="P94" s="238"/>
      <c r="Q94" s="201"/>
      <c r="R94" s="214"/>
      <c r="S94" s="213"/>
      <c r="T94" s="238"/>
      <c r="U94" s="201"/>
      <c r="V94" s="214"/>
      <c r="W94" s="213"/>
      <c r="X94" s="238"/>
      <c r="Y94" s="201"/>
      <c r="Z94" s="218"/>
      <c r="AA94" s="213"/>
      <c r="AB94" s="238"/>
      <c r="AC94" s="206"/>
      <c r="AD94" s="219"/>
      <c r="AE94" s="236"/>
      <c r="AF94" s="238"/>
      <c r="AG94" s="206"/>
      <c r="AH94" s="219"/>
      <c r="AI94" s="236"/>
      <c r="AJ94" s="238"/>
      <c r="AK94" s="206"/>
      <c r="AL94" s="312"/>
      <c r="AM94" s="321"/>
      <c r="AN94" s="315"/>
      <c r="AO94" s="206"/>
      <c r="AP94" s="312"/>
      <c r="AQ94" s="321"/>
      <c r="AR94" s="315"/>
      <c r="AS94" s="206"/>
    </row>
    <row r="95" spans="1:45" s="207" customFormat="1" ht="10.199999999999999" customHeight="1" x14ac:dyDescent="0.25">
      <c r="A95" s="363">
        <v>83</v>
      </c>
      <c r="B95" s="301" t="s">
        <v>49</v>
      </c>
      <c r="C95" s="344"/>
      <c r="D95" s="344"/>
      <c r="E95" s="355"/>
      <c r="F95" s="214"/>
      <c r="G95" s="215"/>
      <c r="H95" s="199"/>
      <c r="I95" s="200"/>
      <c r="J95" s="214"/>
      <c r="K95" s="215"/>
      <c r="L95" s="199"/>
      <c r="M95" s="201"/>
      <c r="N95" s="218"/>
      <c r="O95" s="215"/>
      <c r="P95" s="199"/>
      <c r="Q95" s="201"/>
      <c r="R95" s="214"/>
      <c r="S95" s="215"/>
      <c r="T95" s="199"/>
      <c r="U95" s="201"/>
      <c r="V95" s="214"/>
      <c r="W95" s="215"/>
      <c r="X95" s="203"/>
      <c r="Y95" s="201"/>
      <c r="Z95" s="218"/>
      <c r="AA95" s="215"/>
      <c r="AB95" s="199"/>
      <c r="AC95" s="206"/>
      <c r="AD95" s="219"/>
      <c r="AE95" s="215"/>
      <c r="AF95" s="205"/>
      <c r="AG95" s="206"/>
      <c r="AH95" s="219"/>
      <c r="AI95" s="215"/>
      <c r="AJ95" s="205"/>
      <c r="AK95" s="206"/>
      <c r="AL95" s="312"/>
      <c r="AM95" s="215"/>
      <c r="AN95" s="307"/>
      <c r="AO95" s="206"/>
      <c r="AP95" s="312"/>
      <c r="AQ95" s="311">
        <f t="shared" ref="AQ95:AQ99" si="160">SUM(G95+K95+O95+S95+W95+AA95+AE95+AI95+AM95)</f>
        <v>0</v>
      </c>
      <c r="AR95" s="307"/>
      <c r="AS95" s="206"/>
    </row>
    <row r="96" spans="1:45" s="207" customFormat="1" ht="10.199999999999999" customHeight="1" x14ac:dyDescent="0.25">
      <c r="A96" s="363">
        <v>84</v>
      </c>
      <c r="B96" s="301" t="s">
        <v>75</v>
      </c>
      <c r="C96" s="344"/>
      <c r="D96" s="344"/>
      <c r="E96" s="355"/>
      <c r="F96" s="214"/>
      <c r="G96" s="215"/>
      <c r="H96" s="243"/>
      <c r="I96" s="200"/>
      <c r="J96" s="214"/>
      <c r="K96" s="215"/>
      <c r="L96" s="199"/>
      <c r="M96" s="201"/>
      <c r="N96" s="218"/>
      <c r="O96" s="215"/>
      <c r="P96" s="199"/>
      <c r="Q96" s="201"/>
      <c r="R96" s="214"/>
      <c r="S96" s="215"/>
      <c r="T96" s="199"/>
      <c r="U96" s="201"/>
      <c r="V96" s="214"/>
      <c r="W96" s="215"/>
      <c r="X96" s="203"/>
      <c r="Y96" s="201"/>
      <c r="Z96" s="218"/>
      <c r="AA96" s="215"/>
      <c r="AB96" s="199"/>
      <c r="AC96" s="206"/>
      <c r="AD96" s="219"/>
      <c r="AE96" s="215"/>
      <c r="AF96" s="205"/>
      <c r="AG96" s="206"/>
      <c r="AH96" s="219"/>
      <c r="AI96" s="215"/>
      <c r="AJ96" s="205"/>
      <c r="AK96" s="206"/>
      <c r="AL96" s="312"/>
      <c r="AM96" s="215"/>
      <c r="AN96" s="307"/>
      <c r="AO96" s="206"/>
      <c r="AP96" s="312"/>
      <c r="AQ96" s="311">
        <f t="shared" si="160"/>
        <v>0</v>
      </c>
      <c r="AR96" s="307"/>
      <c r="AS96" s="206"/>
    </row>
    <row r="97" spans="1:45" s="207" customFormat="1" ht="10.199999999999999" customHeight="1" x14ac:dyDescent="0.25">
      <c r="A97" s="363">
        <v>85</v>
      </c>
      <c r="B97" s="301" t="s">
        <v>134</v>
      </c>
      <c r="C97" s="344"/>
      <c r="D97" s="344"/>
      <c r="E97" s="355"/>
      <c r="F97" s="214"/>
      <c r="G97" s="215"/>
      <c r="H97" s="243"/>
      <c r="I97" s="200"/>
      <c r="J97" s="214"/>
      <c r="K97" s="215"/>
      <c r="L97" s="199"/>
      <c r="M97" s="201"/>
      <c r="N97" s="218"/>
      <c r="O97" s="215"/>
      <c r="P97" s="199"/>
      <c r="Q97" s="201"/>
      <c r="R97" s="214"/>
      <c r="S97" s="215"/>
      <c r="T97" s="199"/>
      <c r="U97" s="201"/>
      <c r="V97" s="214"/>
      <c r="W97" s="215"/>
      <c r="X97" s="203"/>
      <c r="Y97" s="201"/>
      <c r="Z97" s="218"/>
      <c r="AA97" s="215"/>
      <c r="AB97" s="199"/>
      <c r="AC97" s="206"/>
      <c r="AD97" s="219"/>
      <c r="AE97" s="215"/>
      <c r="AF97" s="205"/>
      <c r="AG97" s="206"/>
      <c r="AH97" s="219"/>
      <c r="AI97" s="215"/>
      <c r="AJ97" s="205"/>
      <c r="AK97" s="206"/>
      <c r="AL97" s="312"/>
      <c r="AM97" s="215"/>
      <c r="AN97" s="307"/>
      <c r="AO97" s="206"/>
      <c r="AP97" s="312"/>
      <c r="AQ97" s="311">
        <f t="shared" si="160"/>
        <v>0</v>
      </c>
      <c r="AR97" s="307"/>
      <c r="AS97" s="206"/>
    </row>
    <row r="98" spans="1:45" s="207" customFormat="1" ht="10.199999999999999" customHeight="1" x14ac:dyDescent="0.25">
      <c r="A98" s="363">
        <v>86</v>
      </c>
      <c r="B98" s="301" t="s">
        <v>124</v>
      </c>
      <c r="C98" s="431"/>
      <c r="D98" s="350"/>
      <c r="E98" s="357">
        <f t="shared" ref="E98" si="161">C98+(D98/60)</f>
        <v>0</v>
      </c>
      <c r="F98" s="197"/>
      <c r="G98" s="252">
        <f>$E98*F98</f>
        <v>0</v>
      </c>
      <c r="H98" s="199"/>
      <c r="I98" s="200"/>
      <c r="J98" s="197"/>
      <c r="K98" s="252">
        <f t="shared" ref="K98" si="162">$E98*J98</f>
        <v>0</v>
      </c>
      <c r="L98" s="199"/>
      <c r="M98" s="201"/>
      <c r="N98" s="197"/>
      <c r="O98" s="252">
        <f t="shared" ref="O98" si="163">$E98*N98</f>
        <v>0</v>
      </c>
      <c r="P98" s="202"/>
      <c r="Q98" s="201"/>
      <c r="R98" s="197"/>
      <c r="S98" s="252">
        <f t="shared" ref="S98" si="164">$E98*R98</f>
        <v>0</v>
      </c>
      <c r="T98" s="199"/>
      <c r="U98" s="201"/>
      <c r="V98" s="197"/>
      <c r="W98" s="252">
        <f t="shared" ref="W98" si="165">$E98*V98</f>
        <v>0</v>
      </c>
      <c r="X98" s="203"/>
      <c r="Y98" s="201"/>
      <c r="Z98" s="197"/>
      <c r="AA98" s="252">
        <f t="shared" ref="AA98" si="166">$E98*Z98</f>
        <v>0</v>
      </c>
      <c r="AB98" s="199"/>
      <c r="AC98" s="204"/>
      <c r="AD98" s="197"/>
      <c r="AE98" s="252">
        <f t="shared" ref="AE98" si="167">$E98*AD98</f>
        <v>0</v>
      </c>
      <c r="AF98" s="205"/>
      <c r="AG98" s="204"/>
      <c r="AH98" s="197"/>
      <c r="AI98" s="252">
        <f t="shared" ref="AI98" si="168">$E98*AH98</f>
        <v>0</v>
      </c>
      <c r="AJ98" s="259"/>
      <c r="AK98" s="206"/>
      <c r="AL98" s="197"/>
      <c r="AM98" s="252">
        <f t="shared" ref="AM98" si="169">$E98*AL98</f>
        <v>0</v>
      </c>
      <c r="AN98" s="306"/>
      <c r="AO98" s="206"/>
      <c r="AP98" s="310">
        <f t="shared" ref="AP98" si="170">SUM(F98+J98+N98+R98+V98+Z98+AD98+AH98+AL98)</f>
        <v>0</v>
      </c>
      <c r="AQ98" s="311">
        <f t="shared" si="160"/>
        <v>0</v>
      </c>
      <c r="AR98" s="205"/>
      <c r="AS98" s="206"/>
    </row>
    <row r="99" spans="1:45" s="207" customFormat="1" ht="10.199999999999999" customHeight="1" x14ac:dyDescent="0.25">
      <c r="A99" s="363">
        <v>87</v>
      </c>
      <c r="B99" s="301" t="s">
        <v>131</v>
      </c>
      <c r="C99" s="344"/>
      <c r="D99" s="353"/>
      <c r="E99" s="352"/>
      <c r="F99" s="214"/>
      <c r="G99" s="215"/>
      <c r="H99" s="216"/>
      <c r="I99" s="217"/>
      <c r="J99" s="214"/>
      <c r="K99" s="215"/>
      <c r="L99" s="216"/>
      <c r="M99" s="201"/>
      <c r="N99" s="218"/>
      <c r="O99" s="215"/>
      <c r="P99" s="199"/>
      <c r="Q99" s="201"/>
      <c r="R99" s="214"/>
      <c r="S99" s="215"/>
      <c r="T99" s="216"/>
      <c r="U99" s="201"/>
      <c r="V99" s="214"/>
      <c r="W99" s="215"/>
      <c r="X99" s="203"/>
      <c r="Y99" s="201"/>
      <c r="Z99" s="218"/>
      <c r="AA99" s="215"/>
      <c r="AB99" s="199"/>
      <c r="AC99" s="206"/>
      <c r="AD99" s="219"/>
      <c r="AE99" s="215"/>
      <c r="AF99" s="205"/>
      <c r="AG99" s="206"/>
      <c r="AH99" s="219"/>
      <c r="AI99" s="215"/>
      <c r="AJ99" s="205"/>
      <c r="AK99" s="206"/>
      <c r="AL99" s="312"/>
      <c r="AM99" s="215"/>
      <c r="AN99" s="307"/>
      <c r="AO99" s="206"/>
      <c r="AP99" s="310"/>
      <c r="AQ99" s="311">
        <f t="shared" si="160"/>
        <v>0</v>
      </c>
      <c r="AR99" s="199"/>
      <c r="AS99" s="206"/>
    </row>
    <row r="100" spans="1:45" s="207" customFormat="1" ht="10.199999999999999" customHeight="1" x14ac:dyDescent="0.25">
      <c r="A100" s="363">
        <v>88</v>
      </c>
      <c r="B100" s="237" t="s">
        <v>48</v>
      </c>
      <c r="C100" s="345"/>
      <c r="D100" s="345"/>
      <c r="E100" s="354"/>
      <c r="F100" s="223"/>
      <c r="G100" s="221"/>
      <c r="H100" s="225">
        <f>SUM(G95:G99)</f>
        <v>0</v>
      </c>
      <c r="I100" s="255"/>
      <c r="J100" s="223"/>
      <c r="K100" s="221"/>
      <c r="L100" s="225">
        <f>SUM(K95:K99)</f>
        <v>0</v>
      </c>
      <c r="M100" s="227"/>
      <c r="N100" s="245"/>
      <c r="O100" s="221"/>
      <c r="P100" s="225">
        <f>SUM(O95:O99)</f>
        <v>0</v>
      </c>
      <c r="Q100" s="227"/>
      <c r="R100" s="223"/>
      <c r="S100" s="221"/>
      <c r="T100" s="225">
        <f>SUM(S95:S99)</f>
        <v>0</v>
      </c>
      <c r="U100" s="227"/>
      <c r="V100" s="223"/>
      <c r="W100" s="221"/>
      <c r="X100" s="225">
        <f>SUM(W95:W99)</f>
        <v>0</v>
      </c>
      <c r="Y100" s="227"/>
      <c r="Z100" s="245"/>
      <c r="AA100" s="221"/>
      <c r="AB100" s="225">
        <f>SUM(AA95:AA99)</f>
        <v>0</v>
      </c>
      <c r="AC100" s="231"/>
      <c r="AD100" s="249"/>
      <c r="AE100" s="230"/>
      <c r="AF100" s="225">
        <f>SUM(AE95:AE99)</f>
        <v>0</v>
      </c>
      <c r="AG100" s="231"/>
      <c r="AH100" s="249"/>
      <c r="AI100" s="230"/>
      <c r="AJ100" s="225">
        <f>SUM(AI95:AI99)</f>
        <v>0</v>
      </c>
      <c r="AK100" s="231"/>
      <c r="AL100" s="318"/>
      <c r="AM100" s="319"/>
      <c r="AN100" s="320">
        <f>SUM(AM95:AM99)</f>
        <v>0</v>
      </c>
      <c r="AO100" s="231"/>
      <c r="AP100" s="318"/>
      <c r="AQ100" s="334">
        <f>SUM(H100+L100+P100+T100+X100+AB100+AF100+AJ100+AN100)</f>
        <v>0</v>
      </c>
      <c r="AR100" s="320">
        <f>SUM(AQ95:AQ99)</f>
        <v>0</v>
      </c>
      <c r="AS100" s="206"/>
    </row>
    <row r="101" spans="1:45" s="207" customFormat="1" x14ac:dyDescent="0.25">
      <c r="A101" s="363"/>
      <c r="B101" s="233"/>
      <c r="C101" s="344"/>
      <c r="D101" s="344"/>
      <c r="E101" s="355"/>
      <c r="F101" s="214"/>
      <c r="G101" s="213"/>
      <c r="H101" s="238"/>
      <c r="I101" s="256"/>
      <c r="J101" s="214"/>
      <c r="K101" s="213"/>
      <c r="L101" s="238"/>
      <c r="M101" s="201"/>
      <c r="N101" s="218"/>
      <c r="O101" s="213"/>
      <c r="P101" s="238"/>
      <c r="Q101" s="201"/>
      <c r="R101" s="214"/>
      <c r="S101" s="213"/>
      <c r="T101" s="238"/>
      <c r="U101" s="201"/>
      <c r="V101" s="214"/>
      <c r="W101" s="213"/>
      <c r="X101" s="238"/>
      <c r="Y101" s="201"/>
      <c r="Z101" s="218"/>
      <c r="AA101" s="213"/>
      <c r="AB101" s="238"/>
      <c r="AC101" s="206"/>
      <c r="AD101" s="219"/>
      <c r="AE101" s="236"/>
      <c r="AF101" s="238"/>
      <c r="AG101" s="206"/>
      <c r="AH101" s="219"/>
      <c r="AI101" s="236"/>
      <c r="AJ101" s="238"/>
      <c r="AK101" s="206"/>
      <c r="AL101" s="312"/>
      <c r="AM101" s="321"/>
      <c r="AN101" s="315"/>
      <c r="AO101" s="206"/>
      <c r="AP101" s="312"/>
      <c r="AQ101" s="321"/>
      <c r="AR101" s="315"/>
      <c r="AS101" s="206"/>
    </row>
    <row r="102" spans="1:45" s="207" customFormat="1" ht="10.65" customHeight="1" x14ac:dyDescent="0.25">
      <c r="A102" s="363">
        <v>89</v>
      </c>
      <c r="B102" s="301" t="s">
        <v>89</v>
      </c>
      <c r="C102" s="344"/>
      <c r="D102" s="344"/>
      <c r="E102" s="355"/>
      <c r="F102" s="214"/>
      <c r="G102" s="215"/>
      <c r="H102" s="199"/>
      <c r="I102" s="200"/>
      <c r="J102" s="214"/>
      <c r="K102" s="215"/>
      <c r="L102" s="199"/>
      <c r="M102" s="201"/>
      <c r="N102" s="218"/>
      <c r="O102" s="215"/>
      <c r="P102" s="199"/>
      <c r="Q102" s="201"/>
      <c r="R102" s="214"/>
      <c r="S102" s="215"/>
      <c r="T102" s="199"/>
      <c r="U102" s="201"/>
      <c r="V102" s="214"/>
      <c r="W102" s="215"/>
      <c r="X102" s="203"/>
      <c r="Y102" s="201"/>
      <c r="Z102" s="218"/>
      <c r="AA102" s="215"/>
      <c r="AB102" s="199"/>
      <c r="AC102" s="206"/>
      <c r="AD102" s="219"/>
      <c r="AE102" s="215"/>
      <c r="AF102" s="205"/>
      <c r="AG102" s="206"/>
      <c r="AH102" s="219"/>
      <c r="AI102" s="215"/>
      <c r="AJ102" s="205"/>
      <c r="AK102" s="206"/>
      <c r="AL102" s="312"/>
      <c r="AM102" s="215"/>
      <c r="AN102" s="307"/>
      <c r="AO102" s="206"/>
      <c r="AP102" s="312"/>
      <c r="AQ102" s="311">
        <f t="shared" ref="AQ102:AQ109" si="171">SUM(G102+K102+O102+S102+W102+AA102+AE102+AI102+AM102)</f>
        <v>0</v>
      </c>
      <c r="AR102" s="307"/>
      <c r="AS102" s="206"/>
    </row>
    <row r="103" spans="1:45" s="207" customFormat="1" ht="10.65" customHeight="1" x14ac:dyDescent="0.25">
      <c r="A103" s="363">
        <v>90</v>
      </c>
      <c r="B103" s="301" t="s">
        <v>192</v>
      </c>
      <c r="C103" s="344"/>
      <c r="D103" s="344"/>
      <c r="E103" s="355"/>
      <c r="F103" s="214"/>
      <c r="G103" s="215"/>
      <c r="H103" s="199"/>
      <c r="I103" s="200"/>
      <c r="J103" s="214"/>
      <c r="K103" s="215"/>
      <c r="L103" s="199"/>
      <c r="M103" s="201"/>
      <c r="N103" s="218"/>
      <c r="O103" s="215"/>
      <c r="P103" s="199"/>
      <c r="Q103" s="201"/>
      <c r="R103" s="214"/>
      <c r="S103" s="215"/>
      <c r="T103" s="199"/>
      <c r="U103" s="201"/>
      <c r="V103" s="214"/>
      <c r="W103" s="215"/>
      <c r="X103" s="203"/>
      <c r="Y103" s="201"/>
      <c r="Z103" s="218"/>
      <c r="AA103" s="215"/>
      <c r="AB103" s="199"/>
      <c r="AC103" s="206"/>
      <c r="AD103" s="219"/>
      <c r="AE103" s="215"/>
      <c r="AF103" s="205"/>
      <c r="AG103" s="206"/>
      <c r="AH103" s="219"/>
      <c r="AI103" s="215"/>
      <c r="AJ103" s="205"/>
      <c r="AK103" s="206"/>
      <c r="AL103" s="312"/>
      <c r="AM103" s="215"/>
      <c r="AN103" s="307"/>
      <c r="AO103" s="206"/>
      <c r="AP103" s="312"/>
      <c r="AQ103" s="311"/>
      <c r="AR103" s="307"/>
      <c r="AS103" s="206"/>
    </row>
    <row r="104" spans="1:45" s="207" customFormat="1" ht="10.65" customHeight="1" x14ac:dyDescent="0.25">
      <c r="A104" s="363">
        <v>91</v>
      </c>
      <c r="B104" s="301" t="s">
        <v>193</v>
      </c>
      <c r="C104" s="344"/>
      <c r="D104" s="344"/>
      <c r="E104" s="355"/>
      <c r="F104" s="214"/>
      <c r="G104" s="215"/>
      <c r="H104" s="199"/>
      <c r="I104" s="200"/>
      <c r="J104" s="214"/>
      <c r="K104" s="215"/>
      <c r="L104" s="199"/>
      <c r="M104" s="201"/>
      <c r="N104" s="218"/>
      <c r="O104" s="215"/>
      <c r="P104" s="199"/>
      <c r="Q104" s="201"/>
      <c r="R104" s="214"/>
      <c r="S104" s="215"/>
      <c r="T104" s="199"/>
      <c r="U104" s="201"/>
      <c r="V104" s="214"/>
      <c r="W104" s="215"/>
      <c r="X104" s="203"/>
      <c r="Y104" s="201"/>
      <c r="Z104" s="218"/>
      <c r="AA104" s="215"/>
      <c r="AB104" s="199"/>
      <c r="AC104" s="206"/>
      <c r="AD104" s="219"/>
      <c r="AE104" s="215"/>
      <c r="AF104" s="205"/>
      <c r="AG104" s="206"/>
      <c r="AH104" s="219"/>
      <c r="AI104" s="215"/>
      <c r="AJ104" s="205"/>
      <c r="AK104" s="206"/>
      <c r="AL104" s="312"/>
      <c r="AM104" s="215"/>
      <c r="AN104" s="307"/>
      <c r="AO104" s="206"/>
      <c r="AP104" s="312"/>
      <c r="AQ104" s="311">
        <f t="shared" si="171"/>
        <v>0</v>
      </c>
      <c r="AR104" s="307"/>
      <c r="AS104" s="206"/>
    </row>
    <row r="105" spans="1:45" s="207" customFormat="1" ht="21.45" customHeight="1" x14ac:dyDescent="0.25">
      <c r="A105" s="363">
        <v>92</v>
      </c>
      <c r="B105" s="301" t="s">
        <v>82</v>
      </c>
      <c r="C105" s="344"/>
      <c r="D105" s="344"/>
      <c r="E105" s="355"/>
      <c r="F105" s="214"/>
      <c r="G105" s="215"/>
      <c r="H105" s="199"/>
      <c r="I105" s="200"/>
      <c r="J105" s="214"/>
      <c r="K105" s="215"/>
      <c r="L105" s="199"/>
      <c r="M105" s="201"/>
      <c r="N105" s="218"/>
      <c r="O105" s="215"/>
      <c r="P105" s="199"/>
      <c r="Q105" s="201"/>
      <c r="R105" s="214"/>
      <c r="S105" s="215"/>
      <c r="T105" s="199"/>
      <c r="U105" s="201"/>
      <c r="V105" s="214"/>
      <c r="W105" s="215"/>
      <c r="X105" s="203"/>
      <c r="Y105" s="201"/>
      <c r="Z105" s="218"/>
      <c r="AA105" s="215"/>
      <c r="AB105" s="199"/>
      <c r="AC105" s="206"/>
      <c r="AD105" s="219"/>
      <c r="AE105" s="215"/>
      <c r="AF105" s="205"/>
      <c r="AG105" s="206"/>
      <c r="AH105" s="219"/>
      <c r="AI105" s="215"/>
      <c r="AJ105" s="205"/>
      <c r="AK105" s="206"/>
      <c r="AL105" s="312"/>
      <c r="AM105" s="215"/>
      <c r="AN105" s="307"/>
      <c r="AO105" s="206"/>
      <c r="AP105" s="312"/>
      <c r="AQ105" s="311">
        <f t="shared" si="171"/>
        <v>0</v>
      </c>
      <c r="AR105" s="307"/>
      <c r="AS105" s="206"/>
    </row>
    <row r="106" spans="1:45" s="207" customFormat="1" ht="10.65" customHeight="1" x14ac:dyDescent="0.25">
      <c r="A106" s="363">
        <v>93</v>
      </c>
      <c r="B106" s="301" t="s">
        <v>72</v>
      </c>
      <c r="C106" s="344"/>
      <c r="D106" s="344"/>
      <c r="E106" s="355"/>
      <c r="F106" s="214"/>
      <c r="G106" s="215"/>
      <c r="H106" s="199"/>
      <c r="I106" s="200"/>
      <c r="J106" s="214"/>
      <c r="K106" s="215"/>
      <c r="L106" s="199"/>
      <c r="M106" s="201"/>
      <c r="N106" s="218"/>
      <c r="O106" s="215"/>
      <c r="P106" s="199"/>
      <c r="Q106" s="201"/>
      <c r="R106" s="214"/>
      <c r="S106" s="215"/>
      <c r="T106" s="199"/>
      <c r="U106" s="201"/>
      <c r="V106" s="214"/>
      <c r="W106" s="215"/>
      <c r="X106" s="203"/>
      <c r="Y106" s="201"/>
      <c r="Z106" s="218"/>
      <c r="AA106" s="215"/>
      <c r="AB106" s="199"/>
      <c r="AC106" s="206"/>
      <c r="AD106" s="219"/>
      <c r="AE106" s="215"/>
      <c r="AF106" s="205"/>
      <c r="AG106" s="206"/>
      <c r="AH106" s="219"/>
      <c r="AI106" s="215"/>
      <c r="AJ106" s="205"/>
      <c r="AK106" s="206"/>
      <c r="AL106" s="312"/>
      <c r="AM106" s="215"/>
      <c r="AN106" s="307"/>
      <c r="AO106" s="206"/>
      <c r="AP106" s="312"/>
      <c r="AQ106" s="311">
        <f t="shared" si="171"/>
        <v>0</v>
      </c>
      <c r="AR106" s="307"/>
      <c r="AS106" s="206"/>
    </row>
    <row r="107" spans="1:45" s="207" customFormat="1" ht="10.65" customHeight="1" x14ac:dyDescent="0.25">
      <c r="A107" s="363">
        <v>94</v>
      </c>
      <c r="B107" s="301" t="s">
        <v>65</v>
      </c>
      <c r="C107" s="344"/>
      <c r="D107" s="344"/>
      <c r="E107" s="355"/>
      <c r="F107" s="214"/>
      <c r="G107" s="215"/>
      <c r="H107" s="199"/>
      <c r="I107" s="200"/>
      <c r="J107" s="214"/>
      <c r="K107" s="215"/>
      <c r="L107" s="199"/>
      <c r="M107" s="201"/>
      <c r="N107" s="218"/>
      <c r="O107" s="215"/>
      <c r="P107" s="199"/>
      <c r="Q107" s="201"/>
      <c r="R107" s="214"/>
      <c r="S107" s="215"/>
      <c r="T107" s="199"/>
      <c r="U107" s="201"/>
      <c r="V107" s="214"/>
      <c r="W107" s="215"/>
      <c r="X107" s="203"/>
      <c r="Y107" s="201"/>
      <c r="Z107" s="218"/>
      <c r="AA107" s="215"/>
      <c r="AB107" s="199"/>
      <c r="AC107" s="206"/>
      <c r="AD107" s="219"/>
      <c r="AE107" s="215"/>
      <c r="AF107" s="205"/>
      <c r="AG107" s="206"/>
      <c r="AH107" s="219"/>
      <c r="AI107" s="215"/>
      <c r="AJ107" s="205"/>
      <c r="AK107" s="206"/>
      <c r="AL107" s="312"/>
      <c r="AM107" s="215"/>
      <c r="AN107" s="307"/>
      <c r="AO107" s="206"/>
      <c r="AP107" s="312"/>
      <c r="AQ107" s="311">
        <f t="shared" si="171"/>
        <v>0</v>
      </c>
      <c r="AR107" s="307"/>
      <c r="AS107" s="206"/>
    </row>
    <row r="108" spans="1:45" s="207" customFormat="1" ht="10.65" customHeight="1" x14ac:dyDescent="0.25">
      <c r="A108" s="363">
        <v>95</v>
      </c>
      <c r="B108" s="301" t="s">
        <v>124</v>
      </c>
      <c r="C108" s="431"/>
      <c r="D108" s="350"/>
      <c r="E108" s="357">
        <f t="shared" ref="E108" si="172">C108+(D108/60)</f>
        <v>0</v>
      </c>
      <c r="F108" s="197"/>
      <c r="G108" s="252">
        <f>$E108*F108</f>
        <v>0</v>
      </c>
      <c r="H108" s="199"/>
      <c r="I108" s="200"/>
      <c r="J108" s="197"/>
      <c r="K108" s="252">
        <f t="shared" ref="K108" si="173">$E108*J108</f>
        <v>0</v>
      </c>
      <c r="L108" s="199"/>
      <c r="M108" s="201"/>
      <c r="N108" s="197"/>
      <c r="O108" s="252">
        <f t="shared" ref="O108" si="174">$E108*N108</f>
        <v>0</v>
      </c>
      <c r="P108" s="202"/>
      <c r="Q108" s="201"/>
      <c r="R108" s="197"/>
      <c r="S108" s="252">
        <f t="shared" ref="S108" si="175">$E108*R108</f>
        <v>0</v>
      </c>
      <c r="T108" s="199"/>
      <c r="U108" s="201"/>
      <c r="V108" s="197"/>
      <c r="W108" s="252">
        <f t="shared" ref="W108" si="176">$E108*V108</f>
        <v>0</v>
      </c>
      <c r="X108" s="203"/>
      <c r="Y108" s="201"/>
      <c r="Z108" s="197"/>
      <c r="AA108" s="252">
        <f t="shared" ref="AA108" si="177">$E108*Z108</f>
        <v>0</v>
      </c>
      <c r="AB108" s="199"/>
      <c r="AC108" s="204"/>
      <c r="AD108" s="197"/>
      <c r="AE108" s="252">
        <f t="shared" ref="AE108" si="178">$E108*AD108</f>
        <v>0</v>
      </c>
      <c r="AF108" s="205"/>
      <c r="AG108" s="204"/>
      <c r="AH108" s="197"/>
      <c r="AI108" s="252">
        <f t="shared" ref="AI108" si="179">$E108*AH108</f>
        <v>0</v>
      </c>
      <c r="AJ108" s="259"/>
      <c r="AK108" s="206"/>
      <c r="AL108" s="197"/>
      <c r="AM108" s="252">
        <f t="shared" ref="AM108" si="180">$E108*AL108</f>
        <v>0</v>
      </c>
      <c r="AN108" s="306"/>
      <c r="AO108" s="206"/>
      <c r="AP108" s="310">
        <f t="shared" ref="AP108" si="181">SUM(F108+J108+N108+R108+V108+Z108+AD108+AH108+AL108)</f>
        <v>0</v>
      </c>
      <c r="AQ108" s="311">
        <f t="shared" si="171"/>
        <v>0</v>
      </c>
      <c r="AR108" s="205"/>
      <c r="AS108" s="206"/>
    </row>
    <row r="109" spans="1:45" s="207" customFormat="1" ht="10.65" customHeight="1" x14ac:dyDescent="0.25">
      <c r="A109" s="363">
        <v>96</v>
      </c>
      <c r="B109" s="301" t="s">
        <v>131</v>
      </c>
      <c r="C109" s="344"/>
      <c r="D109" s="353"/>
      <c r="E109" s="352"/>
      <c r="F109" s="214"/>
      <c r="G109" s="215"/>
      <c r="H109" s="216"/>
      <c r="I109" s="217"/>
      <c r="J109" s="214"/>
      <c r="K109" s="215"/>
      <c r="L109" s="216"/>
      <c r="M109" s="201"/>
      <c r="N109" s="218"/>
      <c r="O109" s="215"/>
      <c r="P109" s="199"/>
      <c r="Q109" s="201"/>
      <c r="R109" s="214"/>
      <c r="S109" s="215"/>
      <c r="T109" s="216"/>
      <c r="U109" s="201"/>
      <c r="V109" s="214"/>
      <c r="W109" s="215"/>
      <c r="X109" s="203"/>
      <c r="Y109" s="201"/>
      <c r="Z109" s="218"/>
      <c r="AA109" s="215"/>
      <c r="AB109" s="199"/>
      <c r="AC109" s="206"/>
      <c r="AD109" s="219"/>
      <c r="AE109" s="215"/>
      <c r="AF109" s="205"/>
      <c r="AG109" s="206"/>
      <c r="AH109" s="219"/>
      <c r="AI109" s="215"/>
      <c r="AJ109" s="205"/>
      <c r="AK109" s="206"/>
      <c r="AL109" s="312"/>
      <c r="AM109" s="215"/>
      <c r="AN109" s="307"/>
      <c r="AO109" s="206"/>
      <c r="AP109" s="310"/>
      <c r="AQ109" s="311">
        <f t="shared" si="171"/>
        <v>0</v>
      </c>
      <c r="AR109" s="199"/>
      <c r="AS109" s="206"/>
    </row>
    <row r="110" spans="1:45" s="207" customFormat="1" ht="10.65" customHeight="1" x14ac:dyDescent="0.25">
      <c r="A110" s="363">
        <v>97</v>
      </c>
      <c r="B110" s="237" t="s">
        <v>39</v>
      </c>
      <c r="C110" s="345"/>
      <c r="D110" s="345"/>
      <c r="E110" s="354"/>
      <c r="F110" s="223"/>
      <c r="G110" s="221"/>
      <c r="H110" s="225">
        <f>SUM(G102:G109)</f>
        <v>0</v>
      </c>
      <c r="I110" s="255"/>
      <c r="J110" s="223"/>
      <c r="K110" s="221"/>
      <c r="L110" s="225">
        <f>SUM(K102:K109)</f>
        <v>0</v>
      </c>
      <c r="M110" s="227"/>
      <c r="N110" s="245"/>
      <c r="O110" s="221"/>
      <c r="P110" s="225">
        <f>SUM(O102:O109)</f>
        <v>0</v>
      </c>
      <c r="Q110" s="227"/>
      <c r="R110" s="223"/>
      <c r="S110" s="221"/>
      <c r="T110" s="225">
        <f>SUM(S102:S109)</f>
        <v>0</v>
      </c>
      <c r="U110" s="227"/>
      <c r="V110" s="223"/>
      <c r="W110" s="221"/>
      <c r="X110" s="225">
        <f>SUM(W102:W109)</f>
        <v>0</v>
      </c>
      <c r="Y110" s="227"/>
      <c r="Z110" s="245"/>
      <c r="AA110" s="221"/>
      <c r="AB110" s="225">
        <f>SUM(AA102:AA109)</f>
        <v>0</v>
      </c>
      <c r="AC110" s="231"/>
      <c r="AD110" s="249"/>
      <c r="AE110" s="230"/>
      <c r="AF110" s="225">
        <f>SUM(AE102:AE109)</f>
        <v>0</v>
      </c>
      <c r="AG110" s="231"/>
      <c r="AH110" s="249"/>
      <c r="AI110" s="230"/>
      <c r="AJ110" s="225">
        <f>SUM(AI102:AI109)</f>
        <v>0</v>
      </c>
      <c r="AK110" s="231"/>
      <c r="AL110" s="318"/>
      <c r="AM110" s="319"/>
      <c r="AN110" s="320">
        <f>SUM(AM102:AM109)</f>
        <v>0</v>
      </c>
      <c r="AO110" s="231"/>
      <c r="AP110" s="318"/>
      <c r="AQ110" s="334">
        <f>SUM(H110+L110+P110+T110+X110+AB110+AF110+AJ110+AN110)</f>
        <v>0</v>
      </c>
      <c r="AR110" s="320">
        <f>SUM(AQ102:AQ109)</f>
        <v>0</v>
      </c>
      <c r="AS110" s="206"/>
    </row>
    <row r="111" spans="1:45" s="207" customFormat="1" ht="10.65" customHeight="1" x14ac:dyDescent="0.25">
      <c r="A111" s="363"/>
      <c r="B111" s="212"/>
      <c r="C111" s="344"/>
      <c r="D111" s="344"/>
      <c r="E111" s="355"/>
      <c r="F111" s="214"/>
      <c r="G111" s="213"/>
      <c r="H111" s="199"/>
      <c r="I111" s="200"/>
      <c r="J111" s="214"/>
      <c r="K111" s="213"/>
      <c r="L111" s="199"/>
      <c r="M111" s="201"/>
      <c r="N111" s="218"/>
      <c r="O111" s="213"/>
      <c r="P111" s="199"/>
      <c r="Q111" s="201"/>
      <c r="R111" s="214"/>
      <c r="S111" s="213"/>
      <c r="T111" s="199"/>
      <c r="U111" s="201"/>
      <c r="V111" s="214"/>
      <c r="W111" s="213"/>
      <c r="X111" s="203"/>
      <c r="Y111" s="201"/>
      <c r="Z111" s="218"/>
      <c r="AA111" s="213"/>
      <c r="AB111" s="199"/>
      <c r="AC111" s="206"/>
      <c r="AD111" s="219"/>
      <c r="AE111" s="236"/>
      <c r="AF111" s="205"/>
      <c r="AG111" s="206"/>
      <c r="AH111" s="219"/>
      <c r="AI111" s="236"/>
      <c r="AJ111" s="205"/>
      <c r="AK111" s="206"/>
      <c r="AL111" s="312"/>
      <c r="AM111" s="321"/>
      <c r="AN111" s="307"/>
      <c r="AO111" s="206"/>
      <c r="AP111" s="312"/>
      <c r="AQ111" s="321"/>
      <c r="AR111" s="307"/>
      <c r="AS111" s="206"/>
    </row>
    <row r="112" spans="1:45" s="207" customFormat="1" ht="10.65" customHeight="1" x14ac:dyDescent="0.25">
      <c r="A112" s="363">
        <v>98</v>
      </c>
      <c r="B112" s="301" t="s">
        <v>109</v>
      </c>
      <c r="C112" s="431">
        <v>6</v>
      </c>
      <c r="D112" s="350"/>
      <c r="E112" s="357">
        <f t="shared" ref="E112" si="182">C112+(D112/60)</f>
        <v>6</v>
      </c>
      <c r="F112" s="197"/>
      <c r="G112" s="252">
        <f>$E112*F112</f>
        <v>0</v>
      </c>
      <c r="H112" s="199"/>
      <c r="I112" s="200"/>
      <c r="J112" s="197"/>
      <c r="K112" s="252">
        <f>$E112*J112</f>
        <v>0</v>
      </c>
      <c r="L112" s="199"/>
      <c r="M112" s="201"/>
      <c r="N112" s="197"/>
      <c r="O112" s="252">
        <f>$E112*N112</f>
        <v>0</v>
      </c>
      <c r="P112" s="199"/>
      <c r="Q112" s="201"/>
      <c r="R112" s="197"/>
      <c r="S112" s="252">
        <f>$E112*R112</f>
        <v>0</v>
      </c>
      <c r="T112" s="199"/>
      <c r="U112" s="201"/>
      <c r="V112" s="197"/>
      <c r="W112" s="252">
        <f>$E112*V112</f>
        <v>0</v>
      </c>
      <c r="X112" s="203"/>
      <c r="Y112" s="201"/>
      <c r="Z112" s="197"/>
      <c r="AA112" s="252">
        <f>$E112*Z112</f>
        <v>0</v>
      </c>
      <c r="AB112" s="199"/>
      <c r="AC112" s="206"/>
      <c r="AD112" s="197"/>
      <c r="AE112" s="252">
        <f>$E112*AD112</f>
        <v>0</v>
      </c>
      <c r="AF112" s="205"/>
      <c r="AG112" s="206"/>
      <c r="AH112" s="197"/>
      <c r="AI112" s="252">
        <f>$E112*AH112</f>
        <v>0</v>
      </c>
      <c r="AJ112" s="205"/>
      <c r="AK112" s="206"/>
      <c r="AL112" s="197"/>
      <c r="AM112" s="252">
        <f>$E112*AL112</f>
        <v>0</v>
      </c>
      <c r="AN112" s="307"/>
      <c r="AO112" s="206"/>
      <c r="AP112" s="310">
        <f t="shared" ref="AP112" si="183">SUM(F112+J112+N112+R112+V112+Z112+AD112+AH112+AL112)</f>
        <v>0</v>
      </c>
      <c r="AQ112" s="311">
        <f t="shared" ref="AQ112:AQ122" si="184">SUM(G112+K112+O112+S112+W112+AA112+AE112+AI112+AM112)</f>
        <v>0</v>
      </c>
      <c r="AR112" s="307"/>
      <c r="AS112" s="206"/>
    </row>
    <row r="113" spans="1:45" s="207" customFormat="1" ht="33" customHeight="1" x14ac:dyDescent="0.25">
      <c r="A113" s="363">
        <v>99</v>
      </c>
      <c r="B113" s="301" t="s">
        <v>85</v>
      </c>
      <c r="C113" s="344"/>
      <c r="D113" s="344"/>
      <c r="E113" s="355"/>
      <c r="F113" s="214"/>
      <c r="G113" s="215"/>
      <c r="H113" s="243"/>
      <c r="I113" s="200"/>
      <c r="J113" s="214"/>
      <c r="K113" s="215"/>
      <c r="L113" s="199"/>
      <c r="M113" s="201"/>
      <c r="N113" s="218"/>
      <c r="O113" s="215"/>
      <c r="P113" s="199"/>
      <c r="Q113" s="201"/>
      <c r="R113" s="214"/>
      <c r="S113" s="215"/>
      <c r="T113" s="199"/>
      <c r="U113" s="201"/>
      <c r="V113" s="214"/>
      <c r="W113" s="215"/>
      <c r="X113" s="203"/>
      <c r="Y113" s="201"/>
      <c r="Z113" s="218"/>
      <c r="AA113" s="215"/>
      <c r="AB113" s="199"/>
      <c r="AC113" s="206"/>
      <c r="AD113" s="219"/>
      <c r="AE113" s="215"/>
      <c r="AF113" s="205"/>
      <c r="AG113" s="206"/>
      <c r="AH113" s="219"/>
      <c r="AI113" s="215"/>
      <c r="AJ113" s="205"/>
      <c r="AK113" s="206"/>
      <c r="AL113" s="312"/>
      <c r="AM113" s="215"/>
      <c r="AN113" s="307"/>
      <c r="AO113" s="206"/>
      <c r="AP113" s="312"/>
      <c r="AQ113" s="311">
        <f t="shared" si="184"/>
        <v>0</v>
      </c>
      <c r="AR113" s="307"/>
      <c r="AS113" s="206"/>
    </row>
    <row r="114" spans="1:45" s="207" customFormat="1" ht="10.65" customHeight="1" x14ac:dyDescent="0.25">
      <c r="A114" s="363">
        <v>100</v>
      </c>
      <c r="B114" s="301" t="s">
        <v>90</v>
      </c>
      <c r="C114" s="344"/>
      <c r="D114" s="344"/>
      <c r="E114" s="355"/>
      <c r="F114" s="214"/>
      <c r="G114" s="215"/>
      <c r="H114" s="199"/>
      <c r="I114" s="200"/>
      <c r="J114" s="214"/>
      <c r="K114" s="215"/>
      <c r="L114" s="199"/>
      <c r="M114" s="201"/>
      <c r="N114" s="218"/>
      <c r="O114" s="215"/>
      <c r="P114" s="199"/>
      <c r="Q114" s="201"/>
      <c r="R114" s="214"/>
      <c r="S114" s="215"/>
      <c r="T114" s="199"/>
      <c r="U114" s="201"/>
      <c r="V114" s="214"/>
      <c r="W114" s="215"/>
      <c r="X114" s="203"/>
      <c r="Y114" s="201"/>
      <c r="Z114" s="218"/>
      <c r="AA114" s="215"/>
      <c r="AB114" s="199"/>
      <c r="AC114" s="206"/>
      <c r="AD114" s="219"/>
      <c r="AE114" s="215"/>
      <c r="AF114" s="205"/>
      <c r="AG114" s="206"/>
      <c r="AH114" s="219"/>
      <c r="AI114" s="215"/>
      <c r="AJ114" s="205"/>
      <c r="AK114" s="206"/>
      <c r="AL114" s="312"/>
      <c r="AM114" s="215"/>
      <c r="AN114" s="307"/>
      <c r="AO114" s="206"/>
      <c r="AP114" s="312"/>
      <c r="AQ114" s="311">
        <f t="shared" si="184"/>
        <v>0</v>
      </c>
      <c r="AR114" s="307"/>
      <c r="AS114" s="206"/>
    </row>
    <row r="115" spans="1:45" s="207" customFormat="1" ht="10.65" customHeight="1" x14ac:dyDescent="0.25">
      <c r="A115" s="363">
        <v>101</v>
      </c>
      <c r="B115" s="301" t="s">
        <v>88</v>
      </c>
      <c r="C115" s="431">
        <v>6</v>
      </c>
      <c r="D115" s="350"/>
      <c r="E115" s="357">
        <f t="shared" ref="E115" si="185">C115+(D115/60)</f>
        <v>6</v>
      </c>
      <c r="F115" s="197"/>
      <c r="G115" s="252">
        <f>$E115*F115</f>
        <v>0</v>
      </c>
      <c r="H115" s="199"/>
      <c r="I115" s="200"/>
      <c r="J115" s="197"/>
      <c r="K115" s="252">
        <f>$E115*J115</f>
        <v>0</v>
      </c>
      <c r="L115" s="199"/>
      <c r="M115" s="201"/>
      <c r="N115" s="197"/>
      <c r="O115" s="252">
        <f>$E115*N115</f>
        <v>0</v>
      </c>
      <c r="P115" s="199"/>
      <c r="Q115" s="201"/>
      <c r="R115" s="197"/>
      <c r="S115" s="252">
        <f>$E115*R115</f>
        <v>0</v>
      </c>
      <c r="T115" s="199"/>
      <c r="U115" s="201"/>
      <c r="V115" s="197"/>
      <c r="W115" s="252">
        <f>$E115*V115</f>
        <v>0</v>
      </c>
      <c r="X115" s="203"/>
      <c r="Y115" s="201"/>
      <c r="Z115" s="197"/>
      <c r="AA115" s="252">
        <f>$E115*Z115</f>
        <v>0</v>
      </c>
      <c r="AB115" s="199"/>
      <c r="AC115" s="206"/>
      <c r="AD115" s="197"/>
      <c r="AE115" s="252">
        <f>$E115*AD115</f>
        <v>0</v>
      </c>
      <c r="AF115" s="205"/>
      <c r="AG115" s="206"/>
      <c r="AH115" s="197"/>
      <c r="AI115" s="252">
        <f>$E115*AH115</f>
        <v>0</v>
      </c>
      <c r="AJ115" s="205"/>
      <c r="AK115" s="206"/>
      <c r="AL115" s="197"/>
      <c r="AM115" s="252">
        <f>$E115*AL115</f>
        <v>0</v>
      </c>
      <c r="AN115" s="307"/>
      <c r="AO115" s="206"/>
      <c r="AP115" s="310">
        <f t="shared" ref="AP115" si="186">SUM(F115+J115+N115+R115+V115+Z115+AD115+AH115+AL115)</f>
        <v>0</v>
      </c>
      <c r="AQ115" s="311">
        <f t="shared" si="184"/>
        <v>0</v>
      </c>
      <c r="AR115" s="307"/>
      <c r="AS115" s="206"/>
    </row>
    <row r="116" spans="1:45" s="207" customFormat="1" ht="10.65" customHeight="1" x14ac:dyDescent="0.25">
      <c r="A116" s="363">
        <v>102</v>
      </c>
      <c r="B116" s="301" t="s">
        <v>40</v>
      </c>
      <c r="C116" s="344"/>
      <c r="D116" s="344"/>
      <c r="E116" s="355"/>
      <c r="F116" s="214"/>
      <c r="G116" s="215"/>
      <c r="H116" s="199"/>
      <c r="I116" s="200"/>
      <c r="J116" s="214"/>
      <c r="K116" s="215"/>
      <c r="L116" s="199"/>
      <c r="M116" s="201"/>
      <c r="N116" s="218"/>
      <c r="O116" s="215"/>
      <c r="P116" s="199"/>
      <c r="Q116" s="201"/>
      <c r="R116" s="214"/>
      <c r="S116" s="215"/>
      <c r="T116" s="199"/>
      <c r="U116" s="201"/>
      <c r="V116" s="214"/>
      <c r="W116" s="215"/>
      <c r="X116" s="203"/>
      <c r="Y116" s="201"/>
      <c r="Z116" s="218"/>
      <c r="AA116" s="215"/>
      <c r="AB116" s="199"/>
      <c r="AC116" s="206"/>
      <c r="AD116" s="219"/>
      <c r="AE116" s="215"/>
      <c r="AF116" s="205"/>
      <c r="AG116" s="206"/>
      <c r="AH116" s="219"/>
      <c r="AI116" s="215"/>
      <c r="AJ116" s="205"/>
      <c r="AK116" s="206"/>
      <c r="AL116" s="312"/>
      <c r="AM116" s="215"/>
      <c r="AN116" s="307"/>
      <c r="AO116" s="206"/>
      <c r="AP116" s="312"/>
      <c r="AQ116" s="311">
        <f t="shared" si="184"/>
        <v>0</v>
      </c>
      <c r="AR116" s="307"/>
      <c r="AS116" s="206"/>
    </row>
    <row r="117" spans="1:45" s="207" customFormat="1" ht="10.65" customHeight="1" x14ac:dyDescent="0.25">
      <c r="A117" s="363">
        <v>103</v>
      </c>
      <c r="B117" s="301" t="s">
        <v>81</v>
      </c>
      <c r="C117" s="431">
        <v>2</v>
      </c>
      <c r="D117" s="350"/>
      <c r="E117" s="357">
        <f t="shared" ref="E117" si="187">C117+(D117/60)</f>
        <v>2</v>
      </c>
      <c r="F117" s="197"/>
      <c r="G117" s="252">
        <f>$E117*F117</f>
        <v>0</v>
      </c>
      <c r="H117" s="199"/>
      <c r="I117" s="200"/>
      <c r="J117" s="197"/>
      <c r="K117" s="252">
        <f>$E117*J117</f>
        <v>0</v>
      </c>
      <c r="L117" s="199"/>
      <c r="M117" s="201"/>
      <c r="N117" s="197"/>
      <c r="O117" s="252">
        <f>$E117*N117</f>
        <v>0</v>
      </c>
      <c r="P117" s="199"/>
      <c r="Q117" s="201"/>
      <c r="R117" s="197"/>
      <c r="S117" s="252">
        <f>$E117*R117</f>
        <v>0</v>
      </c>
      <c r="T117" s="199"/>
      <c r="U117" s="201"/>
      <c r="V117" s="197"/>
      <c r="W117" s="252">
        <f>$E117*V117</f>
        <v>0</v>
      </c>
      <c r="X117" s="203"/>
      <c r="Y117" s="201"/>
      <c r="Z117" s="197"/>
      <c r="AA117" s="252">
        <f>$E117*Z117</f>
        <v>0</v>
      </c>
      <c r="AB117" s="199"/>
      <c r="AC117" s="206"/>
      <c r="AD117" s="197"/>
      <c r="AE117" s="252">
        <f>$E117*AD117</f>
        <v>0</v>
      </c>
      <c r="AF117" s="205"/>
      <c r="AG117" s="206"/>
      <c r="AH117" s="197"/>
      <c r="AI117" s="252">
        <f>$E117*AH117</f>
        <v>0</v>
      </c>
      <c r="AJ117" s="205"/>
      <c r="AK117" s="206"/>
      <c r="AL117" s="197"/>
      <c r="AM117" s="252">
        <f>$E117*AL117</f>
        <v>0</v>
      </c>
      <c r="AN117" s="307"/>
      <c r="AO117" s="206"/>
      <c r="AP117" s="310">
        <f t="shared" ref="AP117" si="188">SUM(F117+J117+N117+R117+V117+Z117+AD117+AH117+AL117)</f>
        <v>0</v>
      </c>
      <c r="AQ117" s="311">
        <f t="shared" si="184"/>
        <v>0</v>
      </c>
      <c r="AR117" s="307"/>
      <c r="AS117" s="206"/>
    </row>
    <row r="118" spans="1:45" s="207" customFormat="1" ht="10.65" customHeight="1" x14ac:dyDescent="0.25">
      <c r="A118" s="363">
        <v>104</v>
      </c>
      <c r="B118" s="301" t="s">
        <v>194</v>
      </c>
      <c r="C118" s="344"/>
      <c r="D118" s="344"/>
      <c r="E118" s="355"/>
      <c r="F118" s="214"/>
      <c r="G118" s="215"/>
      <c r="H118" s="216"/>
      <c r="I118" s="217"/>
      <c r="J118" s="214"/>
      <c r="K118" s="215"/>
      <c r="L118" s="216"/>
      <c r="M118" s="201"/>
      <c r="N118" s="197"/>
      <c r="O118" s="215"/>
      <c r="P118" s="199"/>
      <c r="Q118" s="201"/>
      <c r="R118" s="214"/>
      <c r="S118" s="215"/>
      <c r="T118" s="216"/>
      <c r="U118" s="201"/>
      <c r="V118" s="214"/>
      <c r="W118" s="215"/>
      <c r="X118" s="257">
        <v>0</v>
      </c>
      <c r="Y118" s="201"/>
      <c r="Z118" s="218"/>
      <c r="AA118" s="215"/>
      <c r="AB118" s="199"/>
      <c r="AC118" s="206"/>
      <c r="AD118" s="219"/>
      <c r="AE118" s="215"/>
      <c r="AF118" s="205"/>
      <c r="AG118" s="206"/>
      <c r="AH118" s="219"/>
      <c r="AI118" s="215"/>
      <c r="AJ118" s="205"/>
      <c r="AK118" s="206"/>
      <c r="AL118" s="312"/>
      <c r="AM118" s="215"/>
      <c r="AN118" s="307"/>
      <c r="AO118" s="206"/>
      <c r="AP118" s="312"/>
      <c r="AQ118" s="311">
        <f t="shared" si="184"/>
        <v>0</v>
      </c>
      <c r="AR118" s="307"/>
      <c r="AS118" s="206"/>
    </row>
    <row r="119" spans="1:45" s="207" customFormat="1" ht="10.65" customHeight="1" x14ac:dyDescent="0.25">
      <c r="A119" s="363">
        <v>105</v>
      </c>
      <c r="B119" s="301" t="s">
        <v>12</v>
      </c>
      <c r="C119" s="344"/>
      <c r="D119" s="344"/>
      <c r="E119" s="355"/>
      <c r="F119" s="214"/>
      <c r="G119" s="215"/>
      <c r="H119" s="216"/>
      <c r="I119" s="217"/>
      <c r="J119" s="214"/>
      <c r="K119" s="215"/>
      <c r="L119" s="216"/>
      <c r="M119" s="201"/>
      <c r="N119" s="218"/>
      <c r="O119" s="215"/>
      <c r="P119" s="199"/>
      <c r="Q119" s="201"/>
      <c r="R119" s="214"/>
      <c r="S119" s="215"/>
      <c r="T119" s="216"/>
      <c r="U119" s="201"/>
      <c r="V119" s="214"/>
      <c r="W119" s="215"/>
      <c r="X119" s="203"/>
      <c r="Y119" s="201"/>
      <c r="Z119" s="218"/>
      <c r="AA119" s="215"/>
      <c r="AB119" s="199"/>
      <c r="AC119" s="206"/>
      <c r="AD119" s="219"/>
      <c r="AE119" s="215"/>
      <c r="AF119" s="205"/>
      <c r="AG119" s="206"/>
      <c r="AH119" s="219"/>
      <c r="AI119" s="215"/>
      <c r="AJ119" s="205"/>
      <c r="AK119" s="206"/>
      <c r="AL119" s="312"/>
      <c r="AM119" s="215"/>
      <c r="AN119" s="307"/>
      <c r="AO119" s="206"/>
      <c r="AP119" s="312"/>
      <c r="AQ119" s="311">
        <f t="shared" si="184"/>
        <v>0</v>
      </c>
      <c r="AR119" s="307"/>
      <c r="AS119" s="206"/>
    </row>
    <row r="120" spans="1:45" s="207" customFormat="1" ht="10.65" customHeight="1" x14ac:dyDescent="0.25">
      <c r="A120" s="363">
        <v>106</v>
      </c>
      <c r="B120" s="301" t="s">
        <v>195</v>
      </c>
      <c r="C120" s="344"/>
      <c r="D120" s="344"/>
      <c r="E120" s="355"/>
      <c r="F120" s="214"/>
      <c r="G120" s="215"/>
      <c r="H120" s="216"/>
      <c r="I120" s="217"/>
      <c r="J120" s="214"/>
      <c r="K120" s="215"/>
      <c r="L120" s="216"/>
      <c r="M120" s="201"/>
      <c r="N120" s="218"/>
      <c r="O120" s="215"/>
      <c r="P120" s="199"/>
      <c r="Q120" s="201"/>
      <c r="R120" s="214"/>
      <c r="S120" s="215"/>
      <c r="T120" s="216"/>
      <c r="U120" s="201"/>
      <c r="V120" s="214"/>
      <c r="W120" s="215"/>
      <c r="X120" s="203"/>
      <c r="Y120" s="201"/>
      <c r="Z120" s="218"/>
      <c r="AA120" s="215"/>
      <c r="AB120" s="199"/>
      <c r="AC120" s="206"/>
      <c r="AD120" s="219"/>
      <c r="AE120" s="215"/>
      <c r="AF120" s="205"/>
      <c r="AG120" s="206"/>
      <c r="AH120" s="219"/>
      <c r="AI120" s="215"/>
      <c r="AJ120" s="205"/>
      <c r="AK120" s="206"/>
      <c r="AL120" s="312"/>
      <c r="AM120" s="215"/>
      <c r="AN120" s="307"/>
      <c r="AO120" s="206"/>
      <c r="AP120" s="312"/>
      <c r="AQ120" s="311">
        <f t="shared" ref="AQ120" si="189">SUM(G120+K120+O120+S120+W120+AA120+AE120+AI120+AM120)</f>
        <v>0</v>
      </c>
      <c r="AR120" s="307"/>
      <c r="AS120" s="206"/>
    </row>
    <row r="121" spans="1:45" s="207" customFormat="1" ht="10.65" customHeight="1" x14ac:dyDescent="0.25">
      <c r="A121" s="363">
        <v>107</v>
      </c>
      <c r="B121" s="301" t="s">
        <v>124</v>
      </c>
      <c r="C121" s="431"/>
      <c r="D121" s="350"/>
      <c r="E121" s="357">
        <f t="shared" ref="E121:E122" si="190">C121+(D121/60)</f>
        <v>0</v>
      </c>
      <c r="F121" s="197"/>
      <c r="G121" s="252">
        <f>$E121*F121</f>
        <v>0</v>
      </c>
      <c r="H121" s="199"/>
      <c r="I121" s="200"/>
      <c r="J121" s="197"/>
      <c r="K121" s="252">
        <f t="shared" ref="K121" si="191">$E121*J121</f>
        <v>0</v>
      </c>
      <c r="L121" s="199"/>
      <c r="M121" s="201"/>
      <c r="N121" s="197"/>
      <c r="O121" s="252">
        <f t="shared" ref="O121" si="192">$E121*N121</f>
        <v>0</v>
      </c>
      <c r="P121" s="202"/>
      <c r="Q121" s="201"/>
      <c r="R121" s="197"/>
      <c r="S121" s="252">
        <f t="shared" ref="S121" si="193">$E121*R121</f>
        <v>0</v>
      </c>
      <c r="T121" s="199"/>
      <c r="U121" s="201"/>
      <c r="V121" s="197"/>
      <c r="W121" s="252">
        <f t="shared" ref="W121" si="194">$E121*V121</f>
        <v>0</v>
      </c>
      <c r="X121" s="203"/>
      <c r="Y121" s="201"/>
      <c r="Z121" s="197"/>
      <c r="AA121" s="252">
        <f t="shared" ref="AA121" si="195">$E121*Z121</f>
        <v>0</v>
      </c>
      <c r="AB121" s="199"/>
      <c r="AC121" s="204"/>
      <c r="AD121" s="197"/>
      <c r="AE121" s="252">
        <f t="shared" ref="AE121" si="196">$E121*AD121</f>
        <v>0</v>
      </c>
      <c r="AF121" s="205"/>
      <c r="AG121" s="204"/>
      <c r="AH121" s="197"/>
      <c r="AI121" s="252">
        <f t="shared" ref="AI121" si="197">$E121*AH121</f>
        <v>0</v>
      </c>
      <c r="AJ121" s="259"/>
      <c r="AK121" s="206"/>
      <c r="AL121" s="197"/>
      <c r="AM121" s="252">
        <f t="shared" ref="AM121" si="198">$E121*AL121</f>
        <v>0</v>
      </c>
      <c r="AN121" s="306"/>
      <c r="AO121" s="206"/>
      <c r="AP121" s="310">
        <f t="shared" ref="AP121" si="199">SUM(F121+J121+N121+R121+V121+Z121+AD121+AH121+AL121)</f>
        <v>0</v>
      </c>
      <c r="AQ121" s="311">
        <f t="shared" si="184"/>
        <v>0</v>
      </c>
      <c r="AR121" s="205"/>
      <c r="AS121" s="206"/>
    </row>
    <row r="122" spans="1:45" s="207" customFormat="1" ht="10.65" customHeight="1" x14ac:dyDescent="0.25">
      <c r="A122" s="363">
        <v>108</v>
      </c>
      <c r="B122" s="301" t="s">
        <v>131</v>
      </c>
      <c r="C122" s="344"/>
      <c r="D122" s="353"/>
      <c r="E122" s="352">
        <f t="shared" si="190"/>
        <v>0</v>
      </c>
      <c r="F122" s="214"/>
      <c r="G122" s="215"/>
      <c r="H122" s="216"/>
      <c r="I122" s="217"/>
      <c r="J122" s="214"/>
      <c r="K122" s="215"/>
      <c r="L122" s="216"/>
      <c r="M122" s="201"/>
      <c r="N122" s="218"/>
      <c r="O122" s="215"/>
      <c r="P122" s="199"/>
      <c r="Q122" s="201"/>
      <c r="R122" s="214"/>
      <c r="S122" s="215"/>
      <c r="T122" s="216"/>
      <c r="U122" s="201"/>
      <c r="V122" s="214"/>
      <c r="W122" s="215"/>
      <c r="X122" s="203"/>
      <c r="Y122" s="201"/>
      <c r="Z122" s="218"/>
      <c r="AA122" s="215"/>
      <c r="AB122" s="199"/>
      <c r="AC122" s="206"/>
      <c r="AD122" s="219"/>
      <c r="AE122" s="215"/>
      <c r="AF122" s="215"/>
      <c r="AG122" s="206"/>
      <c r="AH122" s="219"/>
      <c r="AI122" s="215"/>
      <c r="AJ122" s="205"/>
      <c r="AK122" s="206"/>
      <c r="AL122" s="312"/>
      <c r="AM122" s="215"/>
      <c r="AN122" s="307"/>
      <c r="AO122" s="206"/>
      <c r="AP122" s="310"/>
      <c r="AQ122" s="311">
        <f t="shared" si="184"/>
        <v>0</v>
      </c>
      <c r="AR122" s="199"/>
      <c r="AS122" s="206"/>
    </row>
    <row r="123" spans="1:45" s="207" customFormat="1" ht="10.65" customHeight="1" x14ac:dyDescent="0.25">
      <c r="A123" s="363">
        <v>109</v>
      </c>
      <c r="B123" s="237" t="s">
        <v>202</v>
      </c>
      <c r="C123" s="345"/>
      <c r="D123" s="345"/>
      <c r="E123" s="354"/>
      <c r="F123" s="223"/>
      <c r="G123" s="221"/>
      <c r="H123" s="224">
        <f>SUM(G112:G122)</f>
        <v>0</v>
      </c>
      <c r="I123" s="226"/>
      <c r="J123" s="223"/>
      <c r="K123" s="221"/>
      <c r="L123" s="224">
        <f>SUM(K112:K122)</f>
        <v>0</v>
      </c>
      <c r="M123" s="227"/>
      <c r="N123" s="245"/>
      <c r="O123" s="221"/>
      <c r="P123" s="224">
        <f>SUM(O112:O122)</f>
        <v>0</v>
      </c>
      <c r="Q123" s="227"/>
      <c r="R123" s="223"/>
      <c r="S123" s="221"/>
      <c r="T123" s="224">
        <f>SUM(S112:S122)</f>
        <v>0</v>
      </c>
      <c r="U123" s="227"/>
      <c r="V123" s="223"/>
      <c r="W123" s="221"/>
      <c r="X123" s="224">
        <f>SUM(W112:W122)</f>
        <v>0</v>
      </c>
      <c r="Y123" s="227"/>
      <c r="Z123" s="245"/>
      <c r="AA123" s="221"/>
      <c r="AB123" s="224">
        <f>SUM(AA112:AA122)</f>
        <v>0</v>
      </c>
      <c r="AC123" s="231"/>
      <c r="AD123" s="249"/>
      <c r="AE123" s="230"/>
      <c r="AF123" s="224">
        <f>SUM(AE112:AE122)</f>
        <v>0</v>
      </c>
      <c r="AG123" s="231"/>
      <c r="AH123" s="249"/>
      <c r="AI123" s="230"/>
      <c r="AJ123" s="224">
        <f>SUM(AI112:AI122)</f>
        <v>0</v>
      </c>
      <c r="AK123" s="231"/>
      <c r="AL123" s="318"/>
      <c r="AM123" s="319"/>
      <c r="AN123" s="322">
        <f>SUM(AM112:AM122)</f>
        <v>0</v>
      </c>
      <c r="AO123" s="231"/>
      <c r="AP123" s="318"/>
      <c r="AQ123" s="334">
        <f>SUM(H123+L123+P123+T123+X123+AB123+AF123+AJ123+AN123)</f>
        <v>0</v>
      </c>
      <c r="AR123" s="320">
        <f>SUM(AQ112:AQ122)</f>
        <v>0</v>
      </c>
      <c r="AS123" s="206"/>
    </row>
    <row r="124" spans="1:45" s="207" customFormat="1" x14ac:dyDescent="0.25">
      <c r="A124" s="363"/>
      <c r="B124" s="233"/>
      <c r="C124" s="344"/>
      <c r="D124" s="344"/>
      <c r="E124" s="355"/>
      <c r="F124" s="214"/>
      <c r="G124" s="213"/>
      <c r="H124" s="216"/>
      <c r="I124" s="217"/>
      <c r="J124" s="214"/>
      <c r="K124" s="213"/>
      <c r="L124" s="216"/>
      <c r="M124" s="201"/>
      <c r="N124" s="218"/>
      <c r="O124" s="213"/>
      <c r="P124" s="199"/>
      <c r="Q124" s="201"/>
      <c r="R124" s="214"/>
      <c r="S124" s="213"/>
      <c r="T124" s="216"/>
      <c r="U124" s="201"/>
      <c r="V124" s="214"/>
      <c r="W124" s="213"/>
      <c r="X124" s="216"/>
      <c r="Y124" s="201"/>
      <c r="Z124" s="218"/>
      <c r="AA124" s="213"/>
      <c r="AB124" s="199"/>
      <c r="AC124" s="206"/>
      <c r="AD124" s="219"/>
      <c r="AE124" s="236"/>
      <c r="AF124" s="205"/>
      <c r="AG124" s="206"/>
      <c r="AH124" s="219"/>
      <c r="AI124" s="236"/>
      <c r="AJ124" s="205"/>
      <c r="AK124" s="206"/>
      <c r="AL124" s="312"/>
      <c r="AM124" s="321"/>
      <c r="AN124" s="307"/>
      <c r="AO124" s="206"/>
      <c r="AP124" s="312"/>
      <c r="AQ124" s="321"/>
      <c r="AR124" s="307"/>
      <c r="AS124" s="206"/>
    </row>
    <row r="125" spans="1:45" s="207" customFormat="1" ht="10.65" customHeight="1" x14ac:dyDescent="0.25">
      <c r="A125" s="363">
        <v>110</v>
      </c>
      <c r="B125" s="301" t="s">
        <v>135</v>
      </c>
      <c r="C125" s="431">
        <v>1</v>
      </c>
      <c r="D125" s="350"/>
      <c r="E125" s="357">
        <f t="shared" ref="E125" si="200">C125+(D125/60)</f>
        <v>1</v>
      </c>
      <c r="F125" s="197"/>
      <c r="G125" s="252">
        <f>$E125*F125</f>
        <v>0</v>
      </c>
      <c r="H125" s="199"/>
      <c r="I125" s="200"/>
      <c r="J125" s="197"/>
      <c r="K125" s="252">
        <f t="shared" ref="K125" si="201">$E125*J125</f>
        <v>0</v>
      </c>
      <c r="L125" s="199"/>
      <c r="M125" s="201"/>
      <c r="N125" s="197"/>
      <c r="O125" s="252">
        <f>$E125*N125</f>
        <v>0</v>
      </c>
      <c r="P125" s="202"/>
      <c r="Q125" s="201"/>
      <c r="R125" s="197"/>
      <c r="S125" s="252">
        <f t="shared" ref="S125" si="202">$E125*R125</f>
        <v>0</v>
      </c>
      <c r="T125" s="199"/>
      <c r="U125" s="201"/>
      <c r="V125" s="197"/>
      <c r="W125" s="252">
        <f t="shared" ref="W125" si="203">$E125*V125</f>
        <v>0</v>
      </c>
      <c r="X125" s="203"/>
      <c r="Y125" s="201"/>
      <c r="Z125" s="197"/>
      <c r="AA125" s="252">
        <f t="shared" ref="AA125" si="204">$E125*Z125</f>
        <v>0</v>
      </c>
      <c r="AB125" s="199"/>
      <c r="AC125" s="204"/>
      <c r="AD125" s="197"/>
      <c r="AE125" s="252">
        <f t="shared" ref="AE125" si="205">$E125*AD125</f>
        <v>0</v>
      </c>
      <c r="AF125" s="205"/>
      <c r="AG125" s="204"/>
      <c r="AH125" s="197"/>
      <c r="AI125" s="252">
        <f t="shared" ref="AI125" si="206">$E125*AH125</f>
        <v>0</v>
      </c>
      <c r="AJ125" s="259"/>
      <c r="AK125" s="206"/>
      <c r="AL125" s="197"/>
      <c r="AM125" s="252">
        <f t="shared" ref="AM125" si="207">$E125*AL125</f>
        <v>0</v>
      </c>
      <c r="AN125" s="306"/>
      <c r="AO125" s="206"/>
      <c r="AP125" s="310">
        <f t="shared" ref="AP125" si="208">SUM(F125+J125+N125+R125+V125+Z125+AD125+AH125+AL125)</f>
        <v>0</v>
      </c>
      <c r="AQ125" s="311">
        <f t="shared" ref="AQ125:AQ130" si="209">SUM(G125+K125+O125+S125+W125+AA125+AE125+AI125+AM125)</f>
        <v>0</v>
      </c>
      <c r="AR125" s="205"/>
      <c r="AS125" s="206"/>
    </row>
    <row r="126" spans="1:45" s="207" customFormat="1" ht="22.05" customHeight="1" x14ac:dyDescent="0.25">
      <c r="A126" s="363">
        <v>111</v>
      </c>
      <c r="B126" s="301" t="s">
        <v>84</v>
      </c>
      <c r="C126" s="344"/>
      <c r="D126" s="344"/>
      <c r="E126" s="355"/>
      <c r="F126" s="214"/>
      <c r="G126" s="215"/>
      <c r="H126" s="199"/>
      <c r="I126" s="200"/>
      <c r="J126" s="214"/>
      <c r="K126" s="215"/>
      <c r="L126" s="199"/>
      <c r="M126" s="201"/>
      <c r="N126" s="218"/>
      <c r="O126" s="215"/>
      <c r="P126" s="199"/>
      <c r="Q126" s="201"/>
      <c r="R126" s="214"/>
      <c r="S126" s="215"/>
      <c r="T126" s="199"/>
      <c r="U126" s="201"/>
      <c r="V126" s="214"/>
      <c r="W126" s="215"/>
      <c r="X126" s="203"/>
      <c r="Y126" s="201"/>
      <c r="Z126" s="218"/>
      <c r="AA126" s="215"/>
      <c r="AB126" s="199"/>
      <c r="AC126" s="206"/>
      <c r="AD126" s="219"/>
      <c r="AE126" s="215"/>
      <c r="AF126" s="205"/>
      <c r="AG126" s="206"/>
      <c r="AH126" s="219"/>
      <c r="AI126" s="215"/>
      <c r="AJ126" s="205"/>
      <c r="AK126" s="206"/>
      <c r="AL126" s="312"/>
      <c r="AM126" s="215"/>
      <c r="AN126" s="307"/>
      <c r="AO126" s="206"/>
      <c r="AP126" s="312"/>
      <c r="AQ126" s="311">
        <f t="shared" si="209"/>
        <v>0</v>
      </c>
      <c r="AR126" s="307"/>
      <c r="AS126" s="206"/>
    </row>
    <row r="127" spans="1:45" s="207" customFormat="1" ht="10.65" customHeight="1" x14ac:dyDescent="0.25">
      <c r="A127" s="363">
        <v>112</v>
      </c>
      <c r="B127" s="301" t="s">
        <v>196</v>
      </c>
      <c r="C127" s="344"/>
      <c r="D127" s="344"/>
      <c r="E127" s="355"/>
      <c r="F127" s="214"/>
      <c r="G127" s="215"/>
      <c r="H127" s="199"/>
      <c r="I127" s="200"/>
      <c r="J127" s="214"/>
      <c r="K127" s="215"/>
      <c r="L127" s="199"/>
      <c r="M127" s="201"/>
      <c r="N127" s="218"/>
      <c r="O127" s="215"/>
      <c r="P127" s="199"/>
      <c r="Q127" s="201"/>
      <c r="R127" s="214"/>
      <c r="S127" s="215"/>
      <c r="T127" s="199"/>
      <c r="U127" s="201"/>
      <c r="V127" s="214"/>
      <c r="W127" s="215"/>
      <c r="X127" s="203"/>
      <c r="Y127" s="201"/>
      <c r="Z127" s="218"/>
      <c r="AA127" s="215"/>
      <c r="AB127" s="199"/>
      <c r="AC127" s="206"/>
      <c r="AD127" s="219"/>
      <c r="AE127" s="215"/>
      <c r="AF127" s="205"/>
      <c r="AG127" s="206"/>
      <c r="AH127" s="219"/>
      <c r="AI127" s="215"/>
      <c r="AJ127" s="205"/>
      <c r="AK127" s="206"/>
      <c r="AL127" s="312"/>
      <c r="AM127" s="215"/>
      <c r="AN127" s="307"/>
      <c r="AO127" s="206"/>
      <c r="AP127" s="312"/>
      <c r="AQ127" s="311">
        <f t="shared" si="209"/>
        <v>0</v>
      </c>
      <c r="AR127" s="307"/>
      <c r="AS127" s="206"/>
    </row>
    <row r="128" spans="1:45" s="207" customFormat="1" ht="10.65" customHeight="1" x14ac:dyDescent="0.25">
      <c r="A128" s="363">
        <v>113</v>
      </c>
      <c r="B128" s="301" t="s">
        <v>22</v>
      </c>
      <c r="C128" s="344"/>
      <c r="D128" s="344"/>
      <c r="E128" s="355"/>
      <c r="F128" s="214"/>
      <c r="G128" s="215"/>
      <c r="H128" s="199"/>
      <c r="I128" s="200"/>
      <c r="J128" s="214"/>
      <c r="K128" s="215"/>
      <c r="L128" s="199"/>
      <c r="M128" s="201"/>
      <c r="N128" s="218"/>
      <c r="O128" s="215"/>
      <c r="P128" s="199"/>
      <c r="Q128" s="201"/>
      <c r="R128" s="214"/>
      <c r="S128" s="215"/>
      <c r="T128" s="199"/>
      <c r="U128" s="201"/>
      <c r="V128" s="214"/>
      <c r="W128" s="215"/>
      <c r="X128" s="203"/>
      <c r="Y128" s="201"/>
      <c r="Z128" s="218"/>
      <c r="AA128" s="215"/>
      <c r="AB128" s="199"/>
      <c r="AC128" s="206"/>
      <c r="AD128" s="219"/>
      <c r="AE128" s="215"/>
      <c r="AF128" s="205"/>
      <c r="AG128" s="206"/>
      <c r="AH128" s="219"/>
      <c r="AI128" s="215"/>
      <c r="AJ128" s="205"/>
      <c r="AK128" s="206"/>
      <c r="AL128" s="312"/>
      <c r="AM128" s="215"/>
      <c r="AN128" s="307"/>
      <c r="AO128" s="206"/>
      <c r="AP128" s="312"/>
      <c r="AQ128" s="311">
        <f t="shared" si="209"/>
        <v>0</v>
      </c>
      <c r="AR128" s="307"/>
      <c r="AS128" s="206"/>
    </row>
    <row r="129" spans="1:45" s="207" customFormat="1" ht="10.65" customHeight="1" x14ac:dyDescent="0.25">
      <c r="A129" s="363">
        <v>114</v>
      </c>
      <c r="B129" s="301" t="s">
        <v>124</v>
      </c>
      <c r="C129" s="431"/>
      <c r="D129" s="350"/>
      <c r="E129" s="357">
        <f t="shared" ref="E129" si="210">C129+(D129/60)</f>
        <v>0</v>
      </c>
      <c r="F129" s="197"/>
      <c r="G129" s="252">
        <f>$E129*F129</f>
        <v>0</v>
      </c>
      <c r="H129" s="199"/>
      <c r="I129" s="200"/>
      <c r="J129" s="197"/>
      <c r="K129" s="252">
        <f t="shared" ref="K129" si="211">$E129*J129</f>
        <v>0</v>
      </c>
      <c r="L129" s="199"/>
      <c r="M129" s="201"/>
      <c r="N129" s="197"/>
      <c r="O129" s="252">
        <f t="shared" ref="O129" si="212">$E129*N129</f>
        <v>0</v>
      </c>
      <c r="P129" s="202"/>
      <c r="Q129" s="201"/>
      <c r="R129" s="197"/>
      <c r="S129" s="252">
        <f t="shared" ref="S129" si="213">$E129*R129</f>
        <v>0</v>
      </c>
      <c r="T129" s="199"/>
      <c r="U129" s="201"/>
      <c r="V129" s="197"/>
      <c r="W129" s="252">
        <f t="shared" ref="W129" si="214">$E129*V129</f>
        <v>0</v>
      </c>
      <c r="X129" s="203"/>
      <c r="Y129" s="201"/>
      <c r="Z129" s="197"/>
      <c r="AA129" s="252">
        <f t="shared" ref="AA129" si="215">$E129*Z129</f>
        <v>0</v>
      </c>
      <c r="AB129" s="199"/>
      <c r="AC129" s="204"/>
      <c r="AD129" s="197"/>
      <c r="AE129" s="252">
        <f t="shared" ref="AE129" si="216">$E129*AD129</f>
        <v>0</v>
      </c>
      <c r="AF129" s="205"/>
      <c r="AG129" s="204"/>
      <c r="AH129" s="197"/>
      <c r="AI129" s="252">
        <f t="shared" ref="AI129" si="217">$E129*AH129</f>
        <v>0</v>
      </c>
      <c r="AJ129" s="259"/>
      <c r="AK129" s="206"/>
      <c r="AL129" s="197"/>
      <c r="AM129" s="252">
        <f t="shared" ref="AM129" si="218">$E129*AL129</f>
        <v>0</v>
      </c>
      <c r="AN129" s="306"/>
      <c r="AO129" s="206"/>
      <c r="AP129" s="310">
        <f t="shared" ref="AP129" si="219">SUM(F129+J129+N129+R129+V129+Z129+AD129+AH129+AL129)</f>
        <v>0</v>
      </c>
      <c r="AQ129" s="311">
        <f t="shared" si="209"/>
        <v>0</v>
      </c>
      <c r="AR129" s="205"/>
      <c r="AS129" s="206"/>
    </row>
    <row r="130" spans="1:45" s="207" customFormat="1" ht="10.65" customHeight="1" x14ac:dyDescent="0.25">
      <c r="A130" s="363">
        <v>115</v>
      </c>
      <c r="B130" s="301" t="s">
        <v>131</v>
      </c>
      <c r="C130" s="344"/>
      <c r="D130" s="353"/>
      <c r="E130" s="352"/>
      <c r="F130" s="214"/>
      <c r="G130" s="215"/>
      <c r="H130" s="216"/>
      <c r="I130" s="217"/>
      <c r="J130" s="214"/>
      <c r="K130" s="215"/>
      <c r="L130" s="216"/>
      <c r="M130" s="201"/>
      <c r="N130" s="218"/>
      <c r="O130" s="215"/>
      <c r="P130" s="199"/>
      <c r="Q130" s="201"/>
      <c r="R130" s="214"/>
      <c r="S130" s="215"/>
      <c r="T130" s="216"/>
      <c r="U130" s="201"/>
      <c r="V130" s="214"/>
      <c r="W130" s="215"/>
      <c r="X130" s="203"/>
      <c r="Y130" s="201"/>
      <c r="Z130" s="218"/>
      <c r="AA130" s="215"/>
      <c r="AB130" s="199"/>
      <c r="AC130" s="206"/>
      <c r="AD130" s="219"/>
      <c r="AE130" s="215"/>
      <c r="AF130" s="205"/>
      <c r="AG130" s="206"/>
      <c r="AH130" s="219"/>
      <c r="AI130" s="215"/>
      <c r="AJ130" s="205"/>
      <c r="AK130" s="206"/>
      <c r="AL130" s="312"/>
      <c r="AM130" s="215"/>
      <c r="AN130" s="307"/>
      <c r="AO130" s="206"/>
      <c r="AP130" s="310"/>
      <c r="AQ130" s="311">
        <f t="shared" si="209"/>
        <v>0</v>
      </c>
      <c r="AR130" s="199"/>
      <c r="AS130" s="206"/>
    </row>
    <row r="131" spans="1:45" s="207" customFormat="1" ht="10.65" customHeight="1" x14ac:dyDescent="0.25">
      <c r="A131" s="363">
        <v>116</v>
      </c>
      <c r="B131" s="237" t="s">
        <v>23</v>
      </c>
      <c r="C131" s="345"/>
      <c r="D131" s="345"/>
      <c r="E131" s="354"/>
      <c r="F131" s="223"/>
      <c r="G131" s="221"/>
      <c r="H131" s="225">
        <f>SUM(G125:G130)</f>
        <v>0</v>
      </c>
      <c r="I131" s="226"/>
      <c r="J131" s="223"/>
      <c r="K131" s="221"/>
      <c r="L131" s="225">
        <f>SUM(K125:K130)</f>
        <v>0</v>
      </c>
      <c r="M131" s="227"/>
      <c r="N131" s="245"/>
      <c r="O131" s="221"/>
      <c r="P131" s="225">
        <f>SUM(O125:O130)</f>
        <v>0</v>
      </c>
      <c r="Q131" s="227"/>
      <c r="R131" s="223"/>
      <c r="S131" s="221"/>
      <c r="T131" s="225">
        <f>SUM(S125:S130)</f>
        <v>0</v>
      </c>
      <c r="U131" s="227"/>
      <c r="V131" s="223"/>
      <c r="W131" s="221"/>
      <c r="X131" s="225">
        <f>SUM(W125:W130)</f>
        <v>0</v>
      </c>
      <c r="Y131" s="227"/>
      <c r="Z131" s="245"/>
      <c r="AA131" s="221"/>
      <c r="AB131" s="225">
        <f>SUM(AA125:AA130)</f>
        <v>0</v>
      </c>
      <c r="AC131" s="231"/>
      <c r="AD131" s="249"/>
      <c r="AE131" s="230"/>
      <c r="AF131" s="225">
        <f>SUM(AE125:AE130)</f>
        <v>0</v>
      </c>
      <c r="AG131" s="231"/>
      <c r="AH131" s="249"/>
      <c r="AI131" s="230"/>
      <c r="AJ131" s="225">
        <f>SUM(AI125:AI130)</f>
        <v>0</v>
      </c>
      <c r="AK131" s="231"/>
      <c r="AL131" s="318"/>
      <c r="AM131" s="319"/>
      <c r="AN131" s="320">
        <f>SUM(AM125:AM130)</f>
        <v>0</v>
      </c>
      <c r="AO131" s="231"/>
      <c r="AP131" s="318"/>
      <c r="AQ131" s="334">
        <f>SUM(H131+L131+P131+T131+X131+AB131+AF131+AJ131+AN131)</f>
        <v>0</v>
      </c>
      <c r="AR131" s="320">
        <f>SUM(AQ125:AQ130)</f>
        <v>0</v>
      </c>
      <c r="AS131" s="206"/>
    </row>
    <row r="132" spans="1:45" s="207" customFormat="1" x14ac:dyDescent="0.25">
      <c r="A132" s="363"/>
      <c r="B132" s="233"/>
      <c r="C132" s="344"/>
      <c r="D132" s="344"/>
      <c r="E132" s="355"/>
      <c r="F132" s="214"/>
      <c r="G132" s="213"/>
      <c r="H132" s="216"/>
      <c r="I132" s="217"/>
      <c r="J132" s="214"/>
      <c r="K132" s="213"/>
      <c r="L132" s="216"/>
      <c r="M132" s="201"/>
      <c r="N132" s="218"/>
      <c r="O132" s="213"/>
      <c r="P132" s="199"/>
      <c r="Q132" s="201"/>
      <c r="R132" s="214"/>
      <c r="S132" s="213"/>
      <c r="T132" s="216"/>
      <c r="U132" s="201"/>
      <c r="V132" s="214"/>
      <c r="W132" s="213"/>
      <c r="X132" s="203"/>
      <c r="Y132" s="201"/>
      <c r="Z132" s="218"/>
      <c r="AA132" s="213"/>
      <c r="AB132" s="199"/>
      <c r="AC132" s="206"/>
      <c r="AD132" s="219"/>
      <c r="AE132" s="236"/>
      <c r="AF132" s="205"/>
      <c r="AG132" s="206"/>
      <c r="AH132" s="219"/>
      <c r="AI132" s="236"/>
      <c r="AJ132" s="205"/>
      <c r="AK132" s="206"/>
      <c r="AL132" s="312"/>
      <c r="AM132" s="321"/>
      <c r="AN132" s="307"/>
      <c r="AO132" s="206"/>
      <c r="AP132" s="312"/>
      <c r="AQ132" s="321"/>
      <c r="AR132" s="307"/>
      <c r="AS132" s="206"/>
    </row>
    <row r="133" spans="1:45" s="207" customFormat="1" ht="10.65" customHeight="1" x14ac:dyDescent="0.25">
      <c r="A133" s="363">
        <v>117</v>
      </c>
      <c r="B133" s="301" t="s">
        <v>76</v>
      </c>
      <c r="C133" s="344"/>
      <c r="D133" s="344"/>
      <c r="E133" s="355"/>
      <c r="F133" s="214"/>
      <c r="G133" s="215"/>
      <c r="H133" s="216"/>
      <c r="I133" s="217"/>
      <c r="J133" s="214"/>
      <c r="K133" s="215"/>
      <c r="L133" s="216"/>
      <c r="M133" s="201"/>
      <c r="N133" s="218"/>
      <c r="O133" s="215"/>
      <c r="P133" s="199"/>
      <c r="Q133" s="201"/>
      <c r="R133" s="214"/>
      <c r="S133" s="215"/>
      <c r="T133" s="216"/>
      <c r="U133" s="201"/>
      <c r="V133" s="214"/>
      <c r="W133" s="215"/>
      <c r="X133" s="203"/>
      <c r="Y133" s="201"/>
      <c r="Z133" s="218"/>
      <c r="AA133" s="215"/>
      <c r="AB133" s="199"/>
      <c r="AC133" s="206"/>
      <c r="AD133" s="219"/>
      <c r="AE133" s="215"/>
      <c r="AF133" s="205"/>
      <c r="AG133" s="206"/>
      <c r="AH133" s="219"/>
      <c r="AI133" s="215"/>
      <c r="AJ133" s="205"/>
      <c r="AK133" s="206"/>
      <c r="AL133" s="312"/>
      <c r="AM133" s="215"/>
      <c r="AN133" s="307"/>
      <c r="AO133" s="206"/>
      <c r="AP133" s="312"/>
      <c r="AQ133" s="311">
        <f t="shared" ref="AQ133:AQ138" si="220">SUM(G133+K133+O133+S133+W133+AA133+AE133+AI133+AM133)</f>
        <v>0</v>
      </c>
      <c r="AR133" s="307"/>
      <c r="AS133" s="206"/>
    </row>
    <row r="134" spans="1:45" s="207" customFormat="1" ht="10.65" customHeight="1" x14ac:dyDescent="0.25">
      <c r="A134" s="363">
        <v>118</v>
      </c>
      <c r="B134" s="301" t="s">
        <v>229</v>
      </c>
      <c r="C134" s="344"/>
      <c r="D134" s="344"/>
      <c r="E134" s="355"/>
      <c r="F134" s="214"/>
      <c r="G134" s="215"/>
      <c r="H134" s="216"/>
      <c r="I134" s="217"/>
      <c r="J134" s="214"/>
      <c r="K134" s="215"/>
      <c r="L134" s="216"/>
      <c r="M134" s="201"/>
      <c r="N134" s="218"/>
      <c r="O134" s="215"/>
      <c r="P134" s="199"/>
      <c r="Q134" s="201"/>
      <c r="R134" s="258"/>
      <c r="S134" s="215"/>
      <c r="T134" s="216"/>
      <c r="U134" s="201"/>
      <c r="V134" s="214"/>
      <c r="W134" s="215"/>
      <c r="X134" s="203"/>
      <c r="Y134" s="201"/>
      <c r="Z134" s="218"/>
      <c r="AA134" s="215"/>
      <c r="AB134" s="199"/>
      <c r="AC134" s="206"/>
      <c r="AD134" s="219"/>
      <c r="AE134" s="215"/>
      <c r="AF134" s="205"/>
      <c r="AG134" s="206"/>
      <c r="AH134" s="219"/>
      <c r="AI134" s="215"/>
      <c r="AJ134" s="205"/>
      <c r="AK134" s="206"/>
      <c r="AL134" s="312"/>
      <c r="AM134" s="215"/>
      <c r="AN134" s="307"/>
      <c r="AO134" s="206"/>
      <c r="AP134" s="312"/>
      <c r="AQ134" s="311">
        <f t="shared" si="220"/>
        <v>0</v>
      </c>
      <c r="AR134" s="307"/>
      <c r="AS134" s="206"/>
    </row>
    <row r="135" spans="1:45" s="207" customFormat="1" ht="10.65" customHeight="1" x14ac:dyDescent="0.25">
      <c r="A135" s="363">
        <v>119</v>
      </c>
      <c r="B135" s="301" t="s">
        <v>131</v>
      </c>
      <c r="C135" s="344"/>
      <c r="D135" s="344"/>
      <c r="E135" s="355"/>
      <c r="F135" s="214"/>
      <c r="G135" s="215"/>
      <c r="H135" s="216"/>
      <c r="I135" s="217"/>
      <c r="J135" s="214"/>
      <c r="K135" s="215"/>
      <c r="L135" s="216"/>
      <c r="M135" s="201"/>
      <c r="N135" s="218"/>
      <c r="O135" s="215"/>
      <c r="P135" s="199"/>
      <c r="Q135" s="201"/>
      <c r="R135" s="214"/>
      <c r="S135" s="215"/>
      <c r="T135" s="216"/>
      <c r="U135" s="201"/>
      <c r="V135" s="214"/>
      <c r="W135" s="215"/>
      <c r="X135" s="203"/>
      <c r="Y135" s="201"/>
      <c r="Z135" s="218"/>
      <c r="AA135" s="215"/>
      <c r="AB135" s="199"/>
      <c r="AC135" s="206"/>
      <c r="AD135" s="219"/>
      <c r="AE135" s="215"/>
      <c r="AF135" s="205"/>
      <c r="AG135" s="206"/>
      <c r="AH135" s="219"/>
      <c r="AI135" s="215"/>
      <c r="AJ135" s="205"/>
      <c r="AK135" s="206"/>
      <c r="AL135" s="312"/>
      <c r="AM135" s="215"/>
      <c r="AN135" s="307"/>
      <c r="AO135" s="206"/>
      <c r="AP135" s="312"/>
      <c r="AQ135" s="311">
        <f t="shared" si="220"/>
        <v>0</v>
      </c>
      <c r="AR135" s="307"/>
      <c r="AS135" s="206"/>
    </row>
    <row r="136" spans="1:45" s="207" customFormat="1" ht="10.65" customHeight="1" x14ac:dyDescent="0.25">
      <c r="A136" s="363">
        <v>120</v>
      </c>
      <c r="B136" s="301" t="s">
        <v>131</v>
      </c>
      <c r="C136" s="344"/>
      <c r="D136" s="344"/>
      <c r="E136" s="355"/>
      <c r="F136" s="214"/>
      <c r="G136" s="215"/>
      <c r="H136" s="216"/>
      <c r="I136" s="217"/>
      <c r="J136" s="214"/>
      <c r="K136" s="215"/>
      <c r="L136" s="216"/>
      <c r="M136" s="201"/>
      <c r="N136" s="218"/>
      <c r="O136" s="215"/>
      <c r="P136" s="199"/>
      <c r="Q136" s="201"/>
      <c r="R136" s="214"/>
      <c r="S136" s="215"/>
      <c r="T136" s="216"/>
      <c r="U136" s="201"/>
      <c r="V136" s="214"/>
      <c r="W136" s="215"/>
      <c r="X136" s="203"/>
      <c r="Y136" s="201"/>
      <c r="Z136" s="218"/>
      <c r="AA136" s="215"/>
      <c r="AB136" s="199"/>
      <c r="AC136" s="206"/>
      <c r="AD136" s="219"/>
      <c r="AE136" s="215"/>
      <c r="AF136" s="205"/>
      <c r="AG136" s="206"/>
      <c r="AH136" s="219"/>
      <c r="AI136" s="215"/>
      <c r="AJ136" s="205"/>
      <c r="AK136" s="206"/>
      <c r="AL136" s="312"/>
      <c r="AM136" s="215"/>
      <c r="AN136" s="307"/>
      <c r="AO136" s="206"/>
      <c r="AP136" s="312"/>
      <c r="AQ136" s="311">
        <f t="shared" ref="AQ136:AQ137" si="221">SUM(G136+K136+O136+S136+W136+AA136+AE136+AI136+AM136)</f>
        <v>0</v>
      </c>
      <c r="AR136" s="307"/>
      <c r="AS136" s="206"/>
    </row>
    <row r="137" spans="1:45" s="207" customFormat="1" ht="10.65" customHeight="1" x14ac:dyDescent="0.25">
      <c r="A137" s="363">
        <v>121</v>
      </c>
      <c r="B137" s="301" t="s">
        <v>131</v>
      </c>
      <c r="C137" s="344"/>
      <c r="D137" s="344"/>
      <c r="E137" s="355"/>
      <c r="F137" s="214"/>
      <c r="G137" s="215"/>
      <c r="H137" s="216"/>
      <c r="I137" s="217"/>
      <c r="J137" s="214"/>
      <c r="K137" s="215"/>
      <c r="L137" s="216"/>
      <c r="M137" s="201"/>
      <c r="N137" s="218"/>
      <c r="O137" s="215"/>
      <c r="P137" s="199"/>
      <c r="Q137" s="201"/>
      <c r="R137" s="214"/>
      <c r="S137" s="215"/>
      <c r="T137" s="216"/>
      <c r="U137" s="201"/>
      <c r="V137" s="214"/>
      <c r="W137" s="215"/>
      <c r="X137" s="203"/>
      <c r="Y137" s="201"/>
      <c r="Z137" s="218"/>
      <c r="AA137" s="215"/>
      <c r="AB137" s="199"/>
      <c r="AC137" s="206"/>
      <c r="AD137" s="219"/>
      <c r="AE137" s="215"/>
      <c r="AF137" s="205"/>
      <c r="AG137" s="206"/>
      <c r="AH137" s="219"/>
      <c r="AI137" s="215"/>
      <c r="AJ137" s="205"/>
      <c r="AK137" s="206"/>
      <c r="AL137" s="312"/>
      <c r="AM137" s="215"/>
      <c r="AN137" s="307"/>
      <c r="AO137" s="206"/>
      <c r="AP137" s="312"/>
      <c r="AQ137" s="311">
        <f t="shared" si="221"/>
        <v>0</v>
      </c>
      <c r="AR137" s="307"/>
      <c r="AS137" s="206"/>
    </row>
    <row r="138" spans="1:45" s="207" customFormat="1" ht="10.65" customHeight="1" x14ac:dyDescent="0.25">
      <c r="A138" s="363">
        <v>122</v>
      </c>
      <c r="B138" s="301" t="s">
        <v>124</v>
      </c>
      <c r="C138" s="431"/>
      <c r="D138" s="350"/>
      <c r="E138" s="357">
        <f>C138+(D138/60)</f>
        <v>0</v>
      </c>
      <c r="F138" s="197"/>
      <c r="G138" s="252">
        <f>$E138*F138</f>
        <v>0</v>
      </c>
      <c r="H138" s="199"/>
      <c r="I138" s="200"/>
      <c r="J138" s="197"/>
      <c r="K138" s="252">
        <f t="shared" ref="K138" si="222">$E138*J138</f>
        <v>0</v>
      </c>
      <c r="L138" s="199"/>
      <c r="M138" s="201"/>
      <c r="N138" s="197"/>
      <c r="O138" s="252">
        <f t="shared" ref="O138" si="223">$E138*N138</f>
        <v>0</v>
      </c>
      <c r="P138" s="202"/>
      <c r="Q138" s="201"/>
      <c r="R138" s="197"/>
      <c r="S138" s="252">
        <f t="shared" ref="S138" si="224">$E138*R138</f>
        <v>0</v>
      </c>
      <c r="T138" s="199"/>
      <c r="U138" s="201"/>
      <c r="V138" s="197"/>
      <c r="W138" s="252">
        <f t="shared" ref="W138" si="225">$E138*V138</f>
        <v>0</v>
      </c>
      <c r="X138" s="203"/>
      <c r="Y138" s="201"/>
      <c r="Z138" s="197"/>
      <c r="AA138" s="252">
        <f t="shared" ref="AA138" si="226">$E138*Z138</f>
        <v>0</v>
      </c>
      <c r="AB138" s="199"/>
      <c r="AC138" s="204"/>
      <c r="AD138" s="197"/>
      <c r="AE138" s="252">
        <f t="shared" ref="AE138" si="227">$E138*AD138</f>
        <v>0</v>
      </c>
      <c r="AF138" s="205"/>
      <c r="AG138" s="204"/>
      <c r="AH138" s="197"/>
      <c r="AI138" s="252">
        <f t="shared" ref="AI138" si="228">$E138*AH138</f>
        <v>0</v>
      </c>
      <c r="AJ138" s="259"/>
      <c r="AK138" s="206"/>
      <c r="AL138" s="197"/>
      <c r="AM138" s="252">
        <f t="shared" ref="AM138" si="229">$E138*AL138</f>
        <v>0</v>
      </c>
      <c r="AN138" s="306"/>
      <c r="AO138" s="206"/>
      <c r="AP138" s="310">
        <f t="shared" ref="AP138" si="230">SUM(F138+J138+N138+R138+V138+Z138+AD138+AH138+AL138)</f>
        <v>0</v>
      </c>
      <c r="AQ138" s="311">
        <f t="shared" si="220"/>
        <v>0</v>
      </c>
      <c r="AR138" s="205"/>
      <c r="AS138" s="206"/>
    </row>
    <row r="139" spans="1:45" s="207" customFormat="1" ht="10.65" customHeight="1" x14ac:dyDescent="0.25">
      <c r="A139" s="363">
        <v>123</v>
      </c>
      <c r="B139" s="301" t="s">
        <v>124</v>
      </c>
      <c r="C139" s="431"/>
      <c r="D139" s="350"/>
      <c r="E139" s="357">
        <f>C139+(D139/60)</f>
        <v>0</v>
      </c>
      <c r="F139" s="197"/>
      <c r="G139" s="252">
        <f>$E139*F139</f>
        <v>0</v>
      </c>
      <c r="H139" s="199"/>
      <c r="I139" s="200"/>
      <c r="J139" s="197"/>
      <c r="K139" s="252">
        <f t="shared" ref="K139" si="231">$E139*J139</f>
        <v>0</v>
      </c>
      <c r="L139" s="199"/>
      <c r="M139" s="201"/>
      <c r="N139" s="197"/>
      <c r="O139" s="252">
        <f t="shared" ref="O139" si="232">$E139*N139</f>
        <v>0</v>
      </c>
      <c r="P139" s="202"/>
      <c r="Q139" s="201"/>
      <c r="R139" s="197"/>
      <c r="S139" s="252">
        <f t="shared" ref="S139" si="233">$E139*R139</f>
        <v>0</v>
      </c>
      <c r="T139" s="199"/>
      <c r="U139" s="201"/>
      <c r="V139" s="197"/>
      <c r="W139" s="252">
        <f t="shared" ref="W139" si="234">$E139*V139</f>
        <v>0</v>
      </c>
      <c r="X139" s="203"/>
      <c r="Y139" s="201"/>
      <c r="Z139" s="197"/>
      <c r="AA139" s="252">
        <f t="shared" ref="AA139" si="235">$E139*Z139</f>
        <v>0</v>
      </c>
      <c r="AB139" s="199"/>
      <c r="AC139" s="204"/>
      <c r="AD139" s="197"/>
      <c r="AE139" s="252">
        <f t="shared" ref="AE139" si="236">$E139*AD139</f>
        <v>0</v>
      </c>
      <c r="AF139" s="205"/>
      <c r="AG139" s="204"/>
      <c r="AH139" s="197"/>
      <c r="AI139" s="252">
        <f t="shared" ref="AI139" si="237">$E139*AH139</f>
        <v>0</v>
      </c>
      <c r="AJ139" s="259"/>
      <c r="AK139" s="206"/>
      <c r="AL139" s="197"/>
      <c r="AM139" s="252">
        <f t="shared" ref="AM139" si="238">$E139*AL139</f>
        <v>0</v>
      </c>
      <c r="AN139" s="306"/>
      <c r="AO139" s="206"/>
      <c r="AP139" s="310">
        <f t="shared" ref="AP139" si="239">SUM(F139+J139+N139+R139+V139+Z139+AD139+AH139+AL139)</f>
        <v>0</v>
      </c>
      <c r="AQ139" s="311">
        <f t="shared" ref="AQ139:AQ141" si="240">SUM(G139+K139+O139+S139+W139+AA139+AE139+AI139+AM139)</f>
        <v>0</v>
      </c>
      <c r="AR139" s="205"/>
      <c r="AS139" s="206"/>
    </row>
    <row r="140" spans="1:45" s="207" customFormat="1" ht="10.65" customHeight="1" x14ac:dyDescent="0.25">
      <c r="A140" s="363">
        <v>124</v>
      </c>
      <c r="B140" s="301" t="s">
        <v>131</v>
      </c>
      <c r="C140" s="344"/>
      <c r="D140" s="353"/>
      <c r="E140" s="352"/>
      <c r="F140" s="214"/>
      <c r="G140" s="215"/>
      <c r="H140" s="216"/>
      <c r="I140" s="217"/>
      <c r="J140" s="214"/>
      <c r="K140" s="215"/>
      <c r="L140" s="216"/>
      <c r="M140" s="201"/>
      <c r="N140" s="218"/>
      <c r="O140" s="215"/>
      <c r="P140" s="199"/>
      <c r="Q140" s="201"/>
      <c r="R140" s="214"/>
      <c r="S140" s="215"/>
      <c r="T140" s="216"/>
      <c r="U140" s="201"/>
      <c r="V140" s="214"/>
      <c r="W140" s="215"/>
      <c r="X140" s="203"/>
      <c r="Y140" s="201"/>
      <c r="Z140" s="218"/>
      <c r="AA140" s="215"/>
      <c r="AB140" s="199"/>
      <c r="AC140" s="206"/>
      <c r="AD140" s="219"/>
      <c r="AE140" s="215"/>
      <c r="AF140" s="205"/>
      <c r="AG140" s="206"/>
      <c r="AH140" s="219"/>
      <c r="AI140" s="215"/>
      <c r="AJ140" s="205"/>
      <c r="AK140" s="206"/>
      <c r="AL140" s="312"/>
      <c r="AM140" s="215"/>
      <c r="AN140" s="307"/>
      <c r="AO140" s="206"/>
      <c r="AP140" s="310"/>
      <c r="AQ140" s="311">
        <f t="shared" ref="AQ140" si="241">SUM(G140+K140+O140+S140+W140+AA140+AE140+AI140+AM140)</f>
        <v>0</v>
      </c>
      <c r="AR140" s="199"/>
      <c r="AS140" s="206"/>
    </row>
    <row r="141" spans="1:45" s="207" customFormat="1" ht="10.65" customHeight="1" x14ac:dyDescent="0.25">
      <c r="A141" s="363">
        <v>125</v>
      </c>
      <c r="B141" s="301" t="s">
        <v>131</v>
      </c>
      <c r="C141" s="344"/>
      <c r="D141" s="353"/>
      <c r="E141" s="352">
        <f t="shared" ref="E141" si="242">C141+(D141/60)</f>
        <v>0</v>
      </c>
      <c r="F141" s="214"/>
      <c r="G141" s="215"/>
      <c r="H141" s="216"/>
      <c r="I141" s="217"/>
      <c r="J141" s="214"/>
      <c r="K141" s="215"/>
      <c r="L141" s="216"/>
      <c r="M141" s="201"/>
      <c r="N141" s="218"/>
      <c r="O141" s="215"/>
      <c r="P141" s="199"/>
      <c r="Q141" s="201"/>
      <c r="R141" s="214"/>
      <c r="S141" s="215"/>
      <c r="T141" s="216"/>
      <c r="U141" s="201"/>
      <c r="V141" s="214"/>
      <c r="W141" s="215"/>
      <c r="X141" s="203"/>
      <c r="Y141" s="201"/>
      <c r="Z141" s="218"/>
      <c r="AA141" s="215"/>
      <c r="AB141" s="199"/>
      <c r="AC141" s="206"/>
      <c r="AD141" s="219"/>
      <c r="AE141" s="215"/>
      <c r="AF141" s="205"/>
      <c r="AG141" s="206"/>
      <c r="AH141" s="219"/>
      <c r="AI141" s="215"/>
      <c r="AJ141" s="205"/>
      <c r="AK141" s="206"/>
      <c r="AL141" s="312"/>
      <c r="AM141" s="215"/>
      <c r="AN141" s="307"/>
      <c r="AO141" s="206"/>
      <c r="AP141" s="310"/>
      <c r="AQ141" s="311">
        <f t="shared" si="240"/>
        <v>0</v>
      </c>
      <c r="AR141" s="199"/>
      <c r="AS141" s="206"/>
    </row>
    <row r="142" spans="1:45" s="207" customFormat="1" ht="10.65" customHeight="1" x14ac:dyDescent="0.25">
      <c r="A142" s="363">
        <v>126</v>
      </c>
      <c r="B142" s="237" t="s">
        <v>15</v>
      </c>
      <c r="C142" s="345"/>
      <c r="D142" s="345"/>
      <c r="E142" s="354"/>
      <c r="F142" s="223"/>
      <c r="G142" s="221"/>
      <c r="H142" s="225">
        <f>SUM(G133:G141)</f>
        <v>0</v>
      </c>
      <c r="I142" s="226"/>
      <c r="J142" s="223"/>
      <c r="K142" s="221"/>
      <c r="L142" s="225">
        <f>SUM(K133:K141)</f>
        <v>0</v>
      </c>
      <c r="M142" s="227"/>
      <c r="N142" s="245"/>
      <c r="O142" s="246"/>
      <c r="P142" s="225">
        <f>SUM(O133:O141)</f>
        <v>0</v>
      </c>
      <c r="Q142" s="227"/>
      <c r="R142" s="223"/>
      <c r="S142" s="221"/>
      <c r="T142" s="225">
        <f>SUM(S133:S141)</f>
        <v>0</v>
      </c>
      <c r="U142" s="227"/>
      <c r="V142" s="223"/>
      <c r="W142" s="221"/>
      <c r="X142" s="225">
        <f>SUM(W133:W141)</f>
        <v>0</v>
      </c>
      <c r="Y142" s="227"/>
      <c r="Z142" s="245"/>
      <c r="AA142" s="221"/>
      <c r="AB142" s="225">
        <f>SUM(AA133:AA141)</f>
        <v>0</v>
      </c>
      <c r="AC142" s="231"/>
      <c r="AD142" s="249"/>
      <c r="AE142" s="230"/>
      <c r="AF142" s="225">
        <f>SUM(AE133:AE141)</f>
        <v>0</v>
      </c>
      <c r="AG142" s="231"/>
      <c r="AH142" s="249"/>
      <c r="AI142" s="230"/>
      <c r="AJ142" s="225">
        <f>SUM(AI133:AI141)</f>
        <v>0</v>
      </c>
      <c r="AK142" s="231"/>
      <c r="AL142" s="318"/>
      <c r="AM142" s="319"/>
      <c r="AN142" s="320">
        <f>SUM(AM133:AM141)</f>
        <v>0</v>
      </c>
      <c r="AO142" s="231"/>
      <c r="AP142" s="318"/>
      <c r="AQ142" s="334">
        <f>SUM(H142+L142+P142+T142+X142+AB142+AF142+AJ142+AN142)</f>
        <v>0</v>
      </c>
      <c r="AR142" s="320">
        <f>SUM(AQ133:AQ141)</f>
        <v>0</v>
      </c>
      <c r="AS142" s="206"/>
    </row>
    <row r="143" spans="1:45" s="207" customFormat="1" ht="10.65" customHeight="1" x14ac:dyDescent="0.25">
      <c r="A143" s="363"/>
      <c r="B143" s="233"/>
      <c r="C143" s="344"/>
      <c r="D143" s="344"/>
      <c r="E143" s="355"/>
      <c r="F143" s="214"/>
      <c r="G143" s="213"/>
      <c r="H143" s="216"/>
      <c r="I143" s="217"/>
      <c r="J143" s="214"/>
      <c r="K143" s="213"/>
      <c r="L143" s="216"/>
      <c r="M143" s="201"/>
      <c r="N143" s="218"/>
      <c r="O143" s="251"/>
      <c r="P143" s="199"/>
      <c r="Q143" s="201"/>
      <c r="R143" s="214"/>
      <c r="S143" s="213"/>
      <c r="T143" s="216"/>
      <c r="U143" s="201"/>
      <c r="V143" s="214"/>
      <c r="W143" s="213"/>
      <c r="X143" s="203"/>
      <c r="Y143" s="201"/>
      <c r="Z143" s="218"/>
      <c r="AA143" s="213"/>
      <c r="AB143" s="199"/>
      <c r="AC143" s="206"/>
      <c r="AD143" s="219"/>
      <c r="AE143" s="236"/>
      <c r="AF143" s="205"/>
      <c r="AG143" s="206"/>
      <c r="AH143" s="219"/>
      <c r="AI143" s="236"/>
      <c r="AJ143" s="205"/>
      <c r="AK143" s="206"/>
      <c r="AL143" s="312"/>
      <c r="AM143" s="321"/>
      <c r="AN143" s="307"/>
      <c r="AO143" s="206"/>
      <c r="AP143" s="312"/>
      <c r="AQ143" s="321"/>
      <c r="AR143" s="307"/>
      <c r="AS143" s="206"/>
    </row>
    <row r="144" spans="1:45" s="207" customFormat="1" ht="10.65" customHeight="1" x14ac:dyDescent="0.25">
      <c r="A144" s="363">
        <v>127</v>
      </c>
      <c r="B144" s="212" t="s">
        <v>13</v>
      </c>
      <c r="C144" s="343">
        <v>27</v>
      </c>
      <c r="D144" s="350"/>
      <c r="E144" s="357">
        <f t="shared" ref="E144:E150" si="243">C144+(D144/60)</f>
        <v>27</v>
      </c>
      <c r="F144" s="197"/>
      <c r="G144" s="252">
        <f t="shared" ref="G144:G149" si="244">$E144*F144</f>
        <v>0</v>
      </c>
      <c r="H144" s="199"/>
      <c r="I144" s="200"/>
      <c r="J144" s="197"/>
      <c r="K144" s="252">
        <f t="shared" ref="K144:K149" si="245">$E144*J144</f>
        <v>0</v>
      </c>
      <c r="L144" s="199"/>
      <c r="M144" s="201"/>
      <c r="N144" s="197"/>
      <c r="O144" s="252">
        <f t="shared" ref="O144:O149" si="246">$E144*N144</f>
        <v>0</v>
      </c>
      <c r="P144" s="199"/>
      <c r="Q144" s="201"/>
      <c r="R144" s="197"/>
      <c r="S144" s="252">
        <f t="shared" ref="S144:S149" si="247">$E144*R144</f>
        <v>0</v>
      </c>
      <c r="T144" s="199"/>
      <c r="U144" s="201"/>
      <c r="V144" s="197"/>
      <c r="W144" s="252">
        <f t="shared" ref="W144:W149" si="248">$E144*V144</f>
        <v>0</v>
      </c>
      <c r="X144" s="203"/>
      <c r="Y144" s="201"/>
      <c r="Z144" s="197"/>
      <c r="AA144" s="252">
        <f t="shared" ref="AA144:AA149" si="249">$E144*Z144</f>
        <v>0</v>
      </c>
      <c r="AB144" s="199"/>
      <c r="AC144" s="206"/>
      <c r="AD144" s="197"/>
      <c r="AE144" s="252">
        <f t="shared" ref="AE144:AE149" si="250">$E144*AD144</f>
        <v>0</v>
      </c>
      <c r="AF144" s="205"/>
      <c r="AG144" s="206"/>
      <c r="AH144" s="197"/>
      <c r="AI144" s="252">
        <f t="shared" ref="AI144:AI149" si="251">$E144*AH144</f>
        <v>0</v>
      </c>
      <c r="AJ144" s="205"/>
      <c r="AK144" s="206"/>
      <c r="AL144" s="197"/>
      <c r="AM144" s="252">
        <f t="shared" ref="AM144:AM148" si="252">$E144*AL144</f>
        <v>0</v>
      </c>
      <c r="AN144" s="307"/>
      <c r="AO144" s="206"/>
      <c r="AP144" s="310">
        <f t="shared" ref="AP144:AP149" si="253">SUM(F144+J144+N144+R144+V144+Z144+AD144+AH144+AL144)</f>
        <v>0</v>
      </c>
      <c r="AQ144" s="311">
        <f t="shared" ref="AQ144:AQ154" si="254">SUM(G144+K144+O144+S144+W144+AA144+AE144+AI144+AM144)</f>
        <v>0</v>
      </c>
      <c r="AR144" s="307"/>
      <c r="AS144" s="206"/>
    </row>
    <row r="145" spans="1:45" s="207" customFormat="1" ht="10.65" customHeight="1" x14ac:dyDescent="0.25">
      <c r="A145" s="363">
        <v>128</v>
      </c>
      <c r="B145" s="301" t="s">
        <v>224</v>
      </c>
      <c r="C145" s="344"/>
      <c r="D145" s="344"/>
      <c r="E145" s="355"/>
      <c r="F145" s="214"/>
      <c r="G145" s="215"/>
      <c r="H145" s="199"/>
      <c r="I145" s="200"/>
      <c r="J145" s="214"/>
      <c r="K145" s="215"/>
      <c r="L145" s="199"/>
      <c r="M145" s="201"/>
      <c r="N145" s="218"/>
      <c r="O145" s="215">
        <f t="shared" si="246"/>
        <v>0</v>
      </c>
      <c r="P145" s="199"/>
      <c r="Q145" s="201"/>
      <c r="R145" s="214"/>
      <c r="S145" s="215">
        <f t="shared" si="247"/>
        <v>0</v>
      </c>
      <c r="T145" s="199"/>
      <c r="U145" s="201"/>
      <c r="V145" s="214"/>
      <c r="W145" s="215">
        <f t="shared" si="248"/>
        <v>0</v>
      </c>
      <c r="X145" s="203"/>
      <c r="Y145" s="201"/>
      <c r="Z145" s="218"/>
      <c r="AA145" s="215">
        <f t="shared" si="249"/>
        <v>0</v>
      </c>
      <c r="AB145" s="199"/>
      <c r="AC145" s="206"/>
      <c r="AD145" s="219"/>
      <c r="AE145" s="215">
        <f t="shared" si="250"/>
        <v>0</v>
      </c>
      <c r="AF145" s="205"/>
      <c r="AG145" s="206"/>
      <c r="AH145" s="219"/>
      <c r="AI145" s="215">
        <f t="shared" si="251"/>
        <v>0</v>
      </c>
      <c r="AJ145" s="205"/>
      <c r="AK145" s="206"/>
      <c r="AL145" s="312"/>
      <c r="AM145" s="215">
        <f t="shared" si="252"/>
        <v>0</v>
      </c>
      <c r="AN145" s="307"/>
      <c r="AO145" s="206"/>
      <c r="AP145" s="312"/>
      <c r="AQ145" s="337">
        <v>0</v>
      </c>
      <c r="AR145" s="307"/>
      <c r="AS145" s="206"/>
    </row>
    <row r="146" spans="1:45" s="207" customFormat="1" ht="10.65" customHeight="1" x14ac:dyDescent="0.25">
      <c r="A146" s="363">
        <v>129</v>
      </c>
      <c r="B146" s="301" t="s">
        <v>37</v>
      </c>
      <c r="C146" s="431">
        <v>9</v>
      </c>
      <c r="D146" s="350"/>
      <c r="E146" s="357">
        <f t="shared" si="243"/>
        <v>9</v>
      </c>
      <c r="F146" s="197"/>
      <c r="G146" s="252">
        <f t="shared" si="244"/>
        <v>0</v>
      </c>
      <c r="H146" s="199"/>
      <c r="I146" s="200"/>
      <c r="J146" s="197"/>
      <c r="K146" s="252">
        <f t="shared" si="245"/>
        <v>0</v>
      </c>
      <c r="L146" s="199"/>
      <c r="M146" s="201"/>
      <c r="N146" s="197"/>
      <c r="O146" s="252">
        <f t="shared" si="246"/>
        <v>0</v>
      </c>
      <c r="P146" s="199"/>
      <c r="Q146" s="201"/>
      <c r="R146" s="197"/>
      <c r="S146" s="252">
        <f t="shared" si="247"/>
        <v>0</v>
      </c>
      <c r="T146" s="199"/>
      <c r="U146" s="201"/>
      <c r="V146" s="197"/>
      <c r="W146" s="252">
        <f t="shared" si="248"/>
        <v>0</v>
      </c>
      <c r="X146" s="203"/>
      <c r="Y146" s="201"/>
      <c r="Z146" s="197"/>
      <c r="AA146" s="252">
        <f t="shared" si="249"/>
        <v>0</v>
      </c>
      <c r="AB146" s="199"/>
      <c r="AC146" s="206"/>
      <c r="AD146" s="197"/>
      <c r="AE146" s="252">
        <f t="shared" si="250"/>
        <v>0</v>
      </c>
      <c r="AF146" s="205"/>
      <c r="AG146" s="206"/>
      <c r="AH146" s="197"/>
      <c r="AI146" s="252">
        <f t="shared" si="251"/>
        <v>0</v>
      </c>
      <c r="AJ146" s="205"/>
      <c r="AK146" s="206"/>
      <c r="AL146" s="197"/>
      <c r="AM146" s="252">
        <f t="shared" si="252"/>
        <v>0</v>
      </c>
      <c r="AN146" s="307"/>
      <c r="AO146" s="206"/>
      <c r="AP146" s="310">
        <f t="shared" si="253"/>
        <v>0</v>
      </c>
      <c r="AQ146" s="311">
        <f t="shared" si="254"/>
        <v>0</v>
      </c>
      <c r="AR146" s="307"/>
      <c r="AS146" s="206"/>
    </row>
    <row r="147" spans="1:45" s="207" customFormat="1" ht="10.65" customHeight="1" x14ac:dyDescent="0.25">
      <c r="A147" s="363">
        <v>130</v>
      </c>
      <c r="B147" s="301" t="s">
        <v>26</v>
      </c>
      <c r="C147" s="431">
        <v>3</v>
      </c>
      <c r="D147" s="350"/>
      <c r="E147" s="357">
        <f t="shared" si="243"/>
        <v>3</v>
      </c>
      <c r="F147" s="197"/>
      <c r="G147" s="252">
        <f t="shared" si="244"/>
        <v>0</v>
      </c>
      <c r="H147" s="199"/>
      <c r="I147" s="200"/>
      <c r="J147" s="197"/>
      <c r="K147" s="252">
        <f t="shared" si="245"/>
        <v>0</v>
      </c>
      <c r="L147" s="199"/>
      <c r="M147" s="201"/>
      <c r="N147" s="197"/>
      <c r="O147" s="252">
        <f t="shared" si="246"/>
        <v>0</v>
      </c>
      <c r="P147" s="199"/>
      <c r="Q147" s="201"/>
      <c r="R147" s="197"/>
      <c r="S147" s="252">
        <f t="shared" si="247"/>
        <v>0</v>
      </c>
      <c r="T147" s="199"/>
      <c r="U147" s="201"/>
      <c r="V147" s="197"/>
      <c r="W147" s="252">
        <f t="shared" si="248"/>
        <v>0</v>
      </c>
      <c r="X147" s="203"/>
      <c r="Y147" s="201"/>
      <c r="Z147" s="197"/>
      <c r="AA147" s="252">
        <f t="shared" si="249"/>
        <v>0</v>
      </c>
      <c r="AB147" s="199"/>
      <c r="AC147" s="206"/>
      <c r="AD147" s="197"/>
      <c r="AE147" s="252">
        <f t="shared" si="250"/>
        <v>0</v>
      </c>
      <c r="AF147" s="205"/>
      <c r="AG147" s="206"/>
      <c r="AH147" s="197"/>
      <c r="AI147" s="252">
        <f t="shared" si="251"/>
        <v>0</v>
      </c>
      <c r="AJ147" s="205"/>
      <c r="AK147" s="206"/>
      <c r="AL147" s="197"/>
      <c r="AM147" s="252">
        <f t="shared" si="252"/>
        <v>0</v>
      </c>
      <c r="AN147" s="307"/>
      <c r="AO147" s="206"/>
      <c r="AP147" s="310">
        <f t="shared" si="253"/>
        <v>0</v>
      </c>
      <c r="AQ147" s="311">
        <f t="shared" si="254"/>
        <v>0</v>
      </c>
      <c r="AR147" s="307"/>
      <c r="AS147" s="206"/>
    </row>
    <row r="148" spans="1:45" s="207" customFormat="1" ht="10.65" customHeight="1" x14ac:dyDescent="0.25">
      <c r="A148" s="363">
        <v>131</v>
      </c>
      <c r="B148" s="301" t="s">
        <v>113</v>
      </c>
      <c r="C148" s="431">
        <v>0</v>
      </c>
      <c r="D148" s="350"/>
      <c r="E148" s="357">
        <f t="shared" si="243"/>
        <v>0</v>
      </c>
      <c r="F148" s="197"/>
      <c r="G148" s="252">
        <f t="shared" si="244"/>
        <v>0</v>
      </c>
      <c r="H148" s="199"/>
      <c r="I148" s="200"/>
      <c r="J148" s="197"/>
      <c r="K148" s="252">
        <f t="shared" si="245"/>
        <v>0</v>
      </c>
      <c r="L148" s="199"/>
      <c r="M148" s="201"/>
      <c r="N148" s="197"/>
      <c r="O148" s="252">
        <f t="shared" si="246"/>
        <v>0</v>
      </c>
      <c r="P148" s="199"/>
      <c r="Q148" s="201"/>
      <c r="R148" s="197"/>
      <c r="S148" s="252">
        <f t="shared" si="247"/>
        <v>0</v>
      </c>
      <c r="T148" s="199"/>
      <c r="U148" s="201"/>
      <c r="V148" s="197"/>
      <c r="W148" s="252">
        <f t="shared" si="248"/>
        <v>0</v>
      </c>
      <c r="X148" s="203"/>
      <c r="Y148" s="201"/>
      <c r="Z148" s="197"/>
      <c r="AA148" s="252">
        <f t="shared" si="249"/>
        <v>0</v>
      </c>
      <c r="AB148" s="199"/>
      <c r="AC148" s="206"/>
      <c r="AD148" s="197"/>
      <c r="AE148" s="252">
        <f t="shared" si="250"/>
        <v>0</v>
      </c>
      <c r="AF148" s="205"/>
      <c r="AG148" s="206"/>
      <c r="AH148" s="197"/>
      <c r="AI148" s="252">
        <f t="shared" si="251"/>
        <v>0</v>
      </c>
      <c r="AJ148" s="205"/>
      <c r="AK148" s="206"/>
      <c r="AL148" s="197"/>
      <c r="AM148" s="252">
        <f t="shared" si="252"/>
        <v>0</v>
      </c>
      <c r="AN148" s="307"/>
      <c r="AO148" s="206"/>
      <c r="AP148" s="310">
        <f t="shared" si="253"/>
        <v>0</v>
      </c>
      <c r="AQ148" s="311">
        <f t="shared" si="254"/>
        <v>0</v>
      </c>
      <c r="AR148" s="307"/>
      <c r="AS148" s="206"/>
    </row>
    <row r="149" spans="1:45" s="207" customFormat="1" ht="10.65" customHeight="1" x14ac:dyDescent="0.25">
      <c r="A149" s="363">
        <v>132</v>
      </c>
      <c r="B149" s="301" t="s">
        <v>73</v>
      </c>
      <c r="C149" s="431">
        <v>3</v>
      </c>
      <c r="D149" s="350"/>
      <c r="E149" s="357">
        <f t="shared" si="243"/>
        <v>3</v>
      </c>
      <c r="F149" s="197"/>
      <c r="G149" s="252">
        <f t="shared" si="244"/>
        <v>0</v>
      </c>
      <c r="H149" s="199"/>
      <c r="I149" s="200"/>
      <c r="J149" s="197"/>
      <c r="K149" s="252">
        <f t="shared" si="245"/>
        <v>0</v>
      </c>
      <c r="L149" s="199"/>
      <c r="M149" s="201"/>
      <c r="N149" s="197"/>
      <c r="O149" s="252">
        <f t="shared" si="246"/>
        <v>0</v>
      </c>
      <c r="P149" s="199"/>
      <c r="Q149" s="201"/>
      <c r="R149" s="197"/>
      <c r="S149" s="252">
        <f t="shared" si="247"/>
        <v>0</v>
      </c>
      <c r="T149" s="199"/>
      <c r="U149" s="201"/>
      <c r="V149" s="197"/>
      <c r="W149" s="252">
        <f t="shared" si="248"/>
        <v>0</v>
      </c>
      <c r="X149" s="203"/>
      <c r="Y149" s="201"/>
      <c r="Z149" s="197"/>
      <c r="AA149" s="252">
        <f t="shared" si="249"/>
        <v>0</v>
      </c>
      <c r="AB149" s="199"/>
      <c r="AC149" s="206"/>
      <c r="AD149" s="197"/>
      <c r="AE149" s="252">
        <f t="shared" si="250"/>
        <v>0</v>
      </c>
      <c r="AF149" s="205"/>
      <c r="AG149" s="206"/>
      <c r="AH149" s="197"/>
      <c r="AI149" s="252">
        <f t="shared" si="251"/>
        <v>0</v>
      </c>
      <c r="AJ149" s="205"/>
      <c r="AK149" s="206"/>
      <c r="AL149" s="197"/>
      <c r="AM149" s="252">
        <f>$E149*AL149</f>
        <v>0</v>
      </c>
      <c r="AN149" s="307"/>
      <c r="AO149" s="206"/>
      <c r="AP149" s="310">
        <f t="shared" si="253"/>
        <v>0</v>
      </c>
      <c r="AQ149" s="311">
        <f t="shared" si="254"/>
        <v>0</v>
      </c>
      <c r="AR149" s="307"/>
      <c r="AS149" s="206"/>
    </row>
    <row r="150" spans="1:45" s="207" customFormat="1" ht="10.65" customHeight="1" x14ac:dyDescent="0.25">
      <c r="A150" s="363">
        <v>133</v>
      </c>
      <c r="B150" s="212" t="s">
        <v>225</v>
      </c>
      <c r="C150" s="343">
        <v>8</v>
      </c>
      <c r="D150" s="356"/>
      <c r="E150" s="357">
        <f t="shared" si="243"/>
        <v>8</v>
      </c>
      <c r="F150" s="214"/>
      <c r="G150" s="252">
        <f>$C150*Jahresstunden!$C$6</f>
        <v>0</v>
      </c>
      <c r="H150" s="243"/>
      <c r="I150" s="200"/>
      <c r="J150" s="214"/>
      <c r="K150" s="252">
        <f>$C150*Jahresstunden!$E$6</f>
        <v>0</v>
      </c>
      <c r="L150" s="199"/>
      <c r="M150" s="201"/>
      <c r="N150" s="218"/>
      <c r="O150" s="252">
        <f>$C150*Jahresstunden!$G$6</f>
        <v>0</v>
      </c>
      <c r="P150" s="199"/>
      <c r="Q150" s="201"/>
      <c r="R150" s="214"/>
      <c r="S150" s="252">
        <f>$C150*Jahresstunden!$I$6</f>
        <v>0</v>
      </c>
      <c r="T150" s="199"/>
      <c r="U150" s="201"/>
      <c r="V150" s="214"/>
      <c r="W150" s="252">
        <f>$C150*Jahresstunden!$K$6</f>
        <v>0</v>
      </c>
      <c r="X150" s="203"/>
      <c r="Y150" s="201"/>
      <c r="Z150" s="218"/>
      <c r="AA150" s="252">
        <f>$C150*Jahresstunden!$M$6</f>
        <v>0</v>
      </c>
      <c r="AB150" s="199"/>
      <c r="AC150" s="206"/>
      <c r="AD150" s="219"/>
      <c r="AE150" s="252">
        <f>$C150*Jahresstunden!$O$6</f>
        <v>0</v>
      </c>
      <c r="AF150" s="205"/>
      <c r="AG150" s="206"/>
      <c r="AH150" s="219"/>
      <c r="AI150" s="252">
        <f>$C150*Jahresstunden!$Q$6</f>
        <v>0</v>
      </c>
      <c r="AJ150" s="205"/>
      <c r="AK150" s="206"/>
      <c r="AL150" s="312"/>
      <c r="AM150" s="252">
        <f>$C150*Jahresstunden!$S$6</f>
        <v>0</v>
      </c>
      <c r="AN150" s="307"/>
      <c r="AO150" s="206"/>
      <c r="AP150" s="312"/>
      <c r="AQ150" s="311">
        <f t="shared" si="254"/>
        <v>0</v>
      </c>
      <c r="AR150" s="307"/>
      <c r="AS150" s="206"/>
    </row>
    <row r="151" spans="1:45" s="207" customFormat="1" ht="10.65" customHeight="1" x14ac:dyDescent="0.25">
      <c r="A151" s="363">
        <v>134</v>
      </c>
      <c r="B151" s="301" t="s">
        <v>114</v>
      </c>
      <c r="C151" s="344"/>
      <c r="D151" s="356"/>
      <c r="E151" s="355"/>
      <c r="F151" s="214"/>
      <c r="G151" s="215"/>
      <c r="H151" s="199"/>
      <c r="I151" s="200"/>
      <c r="J151" s="214"/>
      <c r="K151" s="215"/>
      <c r="L151" s="199"/>
      <c r="M151" s="201"/>
      <c r="N151" s="218"/>
      <c r="O151" s="215"/>
      <c r="P151" s="199"/>
      <c r="Q151" s="201"/>
      <c r="R151" s="214"/>
      <c r="S151" s="215"/>
      <c r="T151" s="199"/>
      <c r="U151" s="201"/>
      <c r="V151" s="214"/>
      <c r="W151" s="215"/>
      <c r="X151" s="203"/>
      <c r="Y151" s="201"/>
      <c r="Z151" s="218"/>
      <c r="AA151" s="215"/>
      <c r="AB151" s="199"/>
      <c r="AC151" s="206"/>
      <c r="AD151" s="219"/>
      <c r="AE151" s="215"/>
      <c r="AF151" s="205"/>
      <c r="AG151" s="206"/>
      <c r="AH151" s="219"/>
      <c r="AI151" s="215"/>
      <c r="AJ151" s="205"/>
      <c r="AK151" s="206"/>
      <c r="AL151" s="312"/>
      <c r="AM151" s="215"/>
      <c r="AN151" s="307"/>
      <c r="AO151" s="206"/>
      <c r="AP151" s="312"/>
      <c r="AQ151" s="311">
        <f t="shared" si="254"/>
        <v>0</v>
      </c>
      <c r="AR151" s="307"/>
      <c r="AS151" s="206"/>
    </row>
    <row r="152" spans="1:45" s="207" customFormat="1" ht="10.65" customHeight="1" x14ac:dyDescent="0.25">
      <c r="A152" s="363">
        <v>135</v>
      </c>
      <c r="B152" s="212" t="s">
        <v>203</v>
      </c>
      <c r="C152" s="343">
        <v>8.4</v>
      </c>
      <c r="D152" s="350"/>
      <c r="E152" s="357">
        <f t="shared" ref="E152" si="255">C152+(D152/60)</f>
        <v>8.4</v>
      </c>
      <c r="F152" s="197"/>
      <c r="G152" s="252">
        <f t="shared" ref="G152" si="256">$E152*F152</f>
        <v>0</v>
      </c>
      <c r="H152" s="199"/>
      <c r="I152" s="200"/>
      <c r="J152" s="197"/>
      <c r="K152" s="252">
        <f t="shared" ref="K152" si="257">$E152*J152</f>
        <v>0</v>
      </c>
      <c r="L152" s="199"/>
      <c r="M152" s="201"/>
      <c r="N152" s="197"/>
      <c r="O152" s="252">
        <f t="shared" ref="O152" si="258">$E152*N152</f>
        <v>0</v>
      </c>
      <c r="P152" s="199"/>
      <c r="Q152" s="201"/>
      <c r="R152" s="197"/>
      <c r="S152" s="252">
        <f t="shared" ref="S152" si="259">$E152*R152</f>
        <v>0</v>
      </c>
      <c r="T152" s="199"/>
      <c r="U152" s="201"/>
      <c r="V152" s="197"/>
      <c r="W152" s="252">
        <f t="shared" ref="W152" si="260">$E152*V152</f>
        <v>0</v>
      </c>
      <c r="X152" s="203"/>
      <c r="Y152" s="201"/>
      <c r="Z152" s="197"/>
      <c r="AA152" s="252">
        <f t="shared" ref="AA152" si="261">$E152*Z152</f>
        <v>0</v>
      </c>
      <c r="AB152" s="199"/>
      <c r="AC152" s="206"/>
      <c r="AD152" s="197"/>
      <c r="AE152" s="252">
        <f t="shared" ref="AE152" si="262">$E152*AD152</f>
        <v>0</v>
      </c>
      <c r="AF152" s="205"/>
      <c r="AG152" s="206"/>
      <c r="AH152" s="197"/>
      <c r="AI152" s="252">
        <f t="shared" ref="AI152" si="263">$E152*AH152</f>
        <v>0</v>
      </c>
      <c r="AJ152" s="205"/>
      <c r="AK152" s="206"/>
      <c r="AL152" s="197"/>
      <c r="AM152" s="252">
        <f t="shared" ref="AM152" si="264">$E152*AL152</f>
        <v>0</v>
      </c>
      <c r="AN152" s="307"/>
      <c r="AO152" s="206"/>
      <c r="AP152" s="310">
        <f t="shared" ref="AP152" si="265">SUM(F152+J152+N152+R152+V152+Z152+AD152+AH152+AL152)</f>
        <v>0</v>
      </c>
      <c r="AQ152" s="311">
        <f t="shared" ref="AQ152" si="266">SUM(G152+K152+O152+S152+W152+AA152+AE152+AI152+AM152)</f>
        <v>0</v>
      </c>
      <c r="AR152" s="307"/>
      <c r="AS152" s="206"/>
    </row>
    <row r="153" spans="1:45" s="207" customFormat="1" ht="10.65" customHeight="1" x14ac:dyDescent="0.25">
      <c r="A153" s="363">
        <v>136</v>
      </c>
      <c r="B153" s="301" t="s">
        <v>136</v>
      </c>
      <c r="C153" s="431">
        <v>3</v>
      </c>
      <c r="D153" s="350"/>
      <c r="E153" s="357">
        <f t="shared" ref="E153" si="267">C153+(D153/60)</f>
        <v>3</v>
      </c>
      <c r="F153" s="197"/>
      <c r="G153" s="252">
        <f t="shared" ref="G153" si="268">$E153*F153</f>
        <v>0</v>
      </c>
      <c r="H153" s="199"/>
      <c r="I153" s="200"/>
      <c r="J153" s="197"/>
      <c r="K153" s="252">
        <f>$E153*J153</f>
        <v>0</v>
      </c>
      <c r="L153" s="199"/>
      <c r="M153" s="201"/>
      <c r="N153" s="197"/>
      <c r="O153" s="252">
        <f>$E153*N153</f>
        <v>0</v>
      </c>
      <c r="P153" s="199"/>
      <c r="Q153" s="201"/>
      <c r="R153" s="197"/>
      <c r="S153" s="252">
        <f>$E153*R153</f>
        <v>0</v>
      </c>
      <c r="T153" s="199"/>
      <c r="U153" s="201"/>
      <c r="V153" s="197"/>
      <c r="W153" s="252">
        <f>$E153*V153</f>
        <v>0</v>
      </c>
      <c r="X153" s="203"/>
      <c r="Y153" s="201"/>
      <c r="Z153" s="197"/>
      <c r="AA153" s="252">
        <f>$E153*Z153</f>
        <v>0</v>
      </c>
      <c r="AB153" s="199"/>
      <c r="AC153" s="206"/>
      <c r="AD153" s="197"/>
      <c r="AE153" s="252">
        <f>$E153*AD153</f>
        <v>0</v>
      </c>
      <c r="AF153" s="205"/>
      <c r="AG153" s="206"/>
      <c r="AH153" s="197"/>
      <c r="AI153" s="252">
        <f>$E153*AH153</f>
        <v>0</v>
      </c>
      <c r="AJ153" s="205"/>
      <c r="AK153" s="206"/>
      <c r="AL153" s="197"/>
      <c r="AM153" s="252">
        <f>$E153*AL153</f>
        <v>0</v>
      </c>
      <c r="AN153" s="307"/>
      <c r="AO153" s="206"/>
      <c r="AP153" s="310">
        <f t="shared" ref="AP153" si="269">SUM(F153+J153+N153+R153+V153+Z153+AD153+AH153+AL153)</f>
        <v>0</v>
      </c>
      <c r="AQ153" s="311">
        <f t="shared" si="254"/>
        <v>0</v>
      </c>
      <c r="AR153" s="307"/>
      <c r="AS153" s="206"/>
    </row>
    <row r="154" spans="1:45" s="207" customFormat="1" ht="21.45" customHeight="1" x14ac:dyDescent="0.25">
      <c r="A154" s="363">
        <v>137</v>
      </c>
      <c r="B154" s="301" t="s">
        <v>204</v>
      </c>
      <c r="C154" s="344"/>
      <c r="D154" s="356"/>
      <c r="E154" s="355"/>
      <c r="F154" s="214"/>
      <c r="G154" s="215"/>
      <c r="H154" s="199"/>
      <c r="I154" s="200"/>
      <c r="J154" s="214"/>
      <c r="K154" s="215"/>
      <c r="L154" s="199"/>
      <c r="M154" s="201"/>
      <c r="N154" s="218"/>
      <c r="O154" s="215"/>
      <c r="P154" s="199"/>
      <c r="Q154" s="201"/>
      <c r="R154" s="214"/>
      <c r="S154" s="215"/>
      <c r="T154" s="199"/>
      <c r="U154" s="201"/>
      <c r="V154" s="214"/>
      <c r="W154" s="215"/>
      <c r="X154" s="203"/>
      <c r="Y154" s="201"/>
      <c r="Z154" s="218"/>
      <c r="AA154" s="215"/>
      <c r="AB154" s="199"/>
      <c r="AC154" s="206"/>
      <c r="AD154" s="197"/>
      <c r="AE154" s="215"/>
      <c r="AF154" s="205"/>
      <c r="AG154" s="206"/>
      <c r="AH154" s="219"/>
      <c r="AI154" s="215"/>
      <c r="AJ154" s="205"/>
      <c r="AK154" s="206"/>
      <c r="AL154" s="312"/>
      <c r="AM154" s="215"/>
      <c r="AN154" s="307"/>
      <c r="AO154" s="206"/>
      <c r="AP154" s="312"/>
      <c r="AQ154" s="311">
        <f t="shared" si="254"/>
        <v>0</v>
      </c>
      <c r="AR154" s="307"/>
      <c r="AS154" s="206"/>
    </row>
    <row r="155" spans="1:45" s="207" customFormat="1" ht="10.65" customHeight="1" x14ac:dyDescent="0.25">
      <c r="A155" s="363">
        <v>138</v>
      </c>
      <c r="B155" s="301" t="s">
        <v>124</v>
      </c>
      <c r="C155" s="431"/>
      <c r="D155" s="350"/>
      <c r="E155" s="357">
        <f>C155+(D155/60)</f>
        <v>0</v>
      </c>
      <c r="F155" s="197"/>
      <c r="G155" s="252">
        <f>$E155*F155</f>
        <v>0</v>
      </c>
      <c r="H155" s="199"/>
      <c r="I155" s="200"/>
      <c r="J155" s="197"/>
      <c r="K155" s="252">
        <f t="shared" ref="K155" si="270">$E155*J155</f>
        <v>0</v>
      </c>
      <c r="L155" s="199"/>
      <c r="M155" s="201"/>
      <c r="N155" s="197"/>
      <c r="O155" s="252">
        <f t="shared" ref="O155" si="271">$E155*N155</f>
        <v>0</v>
      </c>
      <c r="P155" s="202"/>
      <c r="Q155" s="201"/>
      <c r="R155" s="197"/>
      <c r="S155" s="252">
        <f>$E155*R155</f>
        <v>0</v>
      </c>
      <c r="T155" s="199"/>
      <c r="U155" s="201"/>
      <c r="V155" s="197"/>
      <c r="W155" s="252">
        <f>$E155*V155</f>
        <v>0</v>
      </c>
      <c r="X155" s="203"/>
      <c r="Y155" s="201"/>
      <c r="Z155" s="197"/>
      <c r="AA155" s="252">
        <f t="shared" ref="AA155" si="272">$E155*Z155</f>
        <v>0</v>
      </c>
      <c r="AB155" s="199"/>
      <c r="AC155" s="204"/>
      <c r="AD155" s="219"/>
      <c r="AE155" s="252">
        <f t="shared" ref="AE155" si="273">$E155*AD155</f>
        <v>0</v>
      </c>
      <c r="AF155" s="205"/>
      <c r="AG155" s="204"/>
      <c r="AH155" s="197"/>
      <c r="AI155" s="252">
        <f t="shared" ref="AI155" si="274">$E155*AH155</f>
        <v>0</v>
      </c>
      <c r="AJ155" s="259"/>
      <c r="AK155" s="206"/>
      <c r="AL155" s="197"/>
      <c r="AM155" s="252">
        <f t="shared" ref="AM155" si="275">$E155*AL155</f>
        <v>0</v>
      </c>
      <c r="AN155" s="306"/>
      <c r="AO155" s="206"/>
      <c r="AP155" s="310">
        <f t="shared" ref="AP155" si="276">SUM(F155+J155+N155+R155+V155+Z155+AD155+AH155+AL155)</f>
        <v>0</v>
      </c>
      <c r="AQ155" s="311">
        <f t="shared" ref="AQ155:AQ156" si="277">SUM(G155+K155+O155+S155+W155+AA155+AE155+AI155+AM155)</f>
        <v>0</v>
      </c>
      <c r="AR155" s="205"/>
      <c r="AS155" s="206"/>
    </row>
    <row r="156" spans="1:45" s="207" customFormat="1" ht="10.65" customHeight="1" x14ac:dyDescent="0.25">
      <c r="A156" s="363">
        <v>139</v>
      </c>
      <c r="B156" s="301" t="s">
        <v>131</v>
      </c>
      <c r="C156" s="344"/>
      <c r="D156" s="353"/>
      <c r="E156" s="352"/>
      <c r="F156" s="214"/>
      <c r="G156" s="215"/>
      <c r="H156" s="216"/>
      <c r="I156" s="217"/>
      <c r="J156" s="214"/>
      <c r="K156" s="215"/>
      <c r="L156" s="216"/>
      <c r="M156" s="201"/>
      <c r="N156" s="218"/>
      <c r="O156" s="215"/>
      <c r="P156" s="199"/>
      <c r="Q156" s="201"/>
      <c r="R156" s="214"/>
      <c r="S156" s="215"/>
      <c r="T156" s="216"/>
      <c r="U156" s="201"/>
      <c r="V156" s="214"/>
      <c r="W156" s="215"/>
      <c r="X156" s="203"/>
      <c r="Y156" s="201"/>
      <c r="Z156" s="218"/>
      <c r="AA156" s="215"/>
      <c r="AB156" s="199"/>
      <c r="AC156" s="206"/>
      <c r="AD156" s="219"/>
      <c r="AE156" s="215"/>
      <c r="AF156" s="205"/>
      <c r="AG156" s="206"/>
      <c r="AH156" s="219"/>
      <c r="AI156" s="215"/>
      <c r="AJ156" s="205"/>
      <c r="AK156" s="206"/>
      <c r="AL156" s="312"/>
      <c r="AM156" s="215"/>
      <c r="AN156" s="307"/>
      <c r="AO156" s="206"/>
      <c r="AP156" s="310"/>
      <c r="AQ156" s="311">
        <f t="shared" si="277"/>
        <v>0</v>
      </c>
      <c r="AR156" s="199"/>
      <c r="AS156" s="206"/>
    </row>
    <row r="157" spans="1:45" s="207" customFormat="1" ht="10.65" customHeight="1" x14ac:dyDescent="0.25">
      <c r="A157" s="363">
        <v>140</v>
      </c>
      <c r="B157" s="237" t="s">
        <v>66</v>
      </c>
      <c r="C157" s="345"/>
      <c r="D157" s="345"/>
      <c r="E157" s="354"/>
      <c r="F157" s="223"/>
      <c r="G157" s="261">
        <f>$C157*Jahresstunden!$C$6</f>
        <v>0</v>
      </c>
      <c r="H157" s="225">
        <f>SUM(G144:G156)</f>
        <v>0</v>
      </c>
      <c r="I157" s="226"/>
      <c r="J157" s="223"/>
      <c r="K157" s="261">
        <f>$C157*Jahresstunden!$C$6</f>
        <v>0</v>
      </c>
      <c r="L157" s="225">
        <f>SUM(K144:K156)</f>
        <v>0</v>
      </c>
      <c r="M157" s="227"/>
      <c r="N157" s="245"/>
      <c r="O157" s="261">
        <f>$C157*Jahresstunden!$C$6</f>
        <v>0</v>
      </c>
      <c r="P157" s="225">
        <f>SUM(O144:O156)</f>
        <v>0</v>
      </c>
      <c r="Q157" s="227"/>
      <c r="R157" s="223"/>
      <c r="S157" s="261">
        <f>$C157*Jahresstunden!$C$6</f>
        <v>0</v>
      </c>
      <c r="T157" s="225">
        <f>SUM(S144:S156)</f>
        <v>0</v>
      </c>
      <c r="U157" s="227"/>
      <c r="V157" s="223"/>
      <c r="W157" s="221"/>
      <c r="X157" s="225">
        <f>SUM(W144:W156)</f>
        <v>0</v>
      </c>
      <c r="Y157" s="227"/>
      <c r="Z157" s="245"/>
      <c r="AA157" s="221"/>
      <c r="AB157" s="225">
        <f>SUM(AA144:AA156)</f>
        <v>0</v>
      </c>
      <c r="AC157" s="231"/>
      <c r="AD157" s="249"/>
      <c r="AE157" s="230"/>
      <c r="AF157" s="225">
        <f>SUM(AE144:AE156)</f>
        <v>0</v>
      </c>
      <c r="AG157" s="231"/>
      <c r="AH157" s="249"/>
      <c r="AI157" s="230"/>
      <c r="AJ157" s="225">
        <f>SUM(AI144:AI156)</f>
        <v>0</v>
      </c>
      <c r="AK157" s="231"/>
      <c r="AL157" s="318"/>
      <c r="AM157" s="319"/>
      <c r="AN157" s="320">
        <f>SUM(AM144:AM156)</f>
        <v>0</v>
      </c>
      <c r="AO157" s="231"/>
      <c r="AP157" s="318"/>
      <c r="AQ157" s="334">
        <f>SUM(H157+L157+P157+T157+X157+AB157+AF157+AJ157+AN157)</f>
        <v>0</v>
      </c>
      <c r="AR157" s="320">
        <f>SUM(AQ144:AQ156)</f>
        <v>0</v>
      </c>
      <c r="AS157" s="206"/>
    </row>
    <row r="158" spans="1:45" s="207" customFormat="1" ht="10.65" customHeight="1" x14ac:dyDescent="0.25">
      <c r="A158" s="363"/>
      <c r="B158" s="212"/>
      <c r="C158" s="344"/>
      <c r="D158" s="344"/>
      <c r="E158" s="355"/>
      <c r="F158" s="214"/>
      <c r="G158" s="213"/>
      <c r="H158" s="199"/>
      <c r="I158" s="200"/>
      <c r="J158" s="214"/>
      <c r="K158" s="213"/>
      <c r="L158" s="199"/>
      <c r="M158" s="201"/>
      <c r="N158" s="218"/>
      <c r="O158" s="251"/>
      <c r="P158" s="199"/>
      <c r="Q158" s="201"/>
      <c r="R158" s="214"/>
      <c r="S158" s="213"/>
      <c r="T158" s="199"/>
      <c r="U158" s="201"/>
      <c r="V158" s="214"/>
      <c r="W158" s="213"/>
      <c r="X158" s="203"/>
      <c r="Y158" s="201"/>
      <c r="Z158" s="218"/>
      <c r="AA158" s="213"/>
      <c r="AB158" s="199"/>
      <c r="AC158" s="206"/>
      <c r="AD158" s="219"/>
      <c r="AE158" s="236"/>
      <c r="AF158" s="205"/>
      <c r="AG158" s="206"/>
      <c r="AH158" s="219"/>
      <c r="AI158" s="236"/>
      <c r="AJ158" s="205"/>
      <c r="AK158" s="206"/>
      <c r="AL158" s="312"/>
      <c r="AM158" s="321"/>
      <c r="AN158" s="307"/>
      <c r="AO158" s="206"/>
      <c r="AP158" s="312"/>
      <c r="AQ158" s="321"/>
      <c r="AR158" s="307"/>
      <c r="AS158" s="206"/>
    </row>
    <row r="159" spans="1:45" s="207" customFormat="1" ht="10.65" customHeight="1" x14ac:dyDescent="0.25">
      <c r="A159" s="363">
        <v>141</v>
      </c>
      <c r="B159" s="301" t="s">
        <v>112</v>
      </c>
      <c r="C159" s="431">
        <v>3</v>
      </c>
      <c r="D159" s="350"/>
      <c r="E159" s="357">
        <f t="shared" ref="E159:E177" si="278">C159+(D159/60)</f>
        <v>3</v>
      </c>
      <c r="F159" s="197"/>
      <c r="G159" s="252">
        <f>$E159*F159</f>
        <v>0</v>
      </c>
      <c r="H159" s="199"/>
      <c r="I159" s="200"/>
      <c r="J159" s="197"/>
      <c r="K159" s="252">
        <f t="shared" ref="K159:K161" si="279">$E159*J159</f>
        <v>0</v>
      </c>
      <c r="L159" s="199"/>
      <c r="M159" s="201"/>
      <c r="N159" s="197"/>
      <c r="O159" s="252">
        <f t="shared" ref="O159:O161" si="280">$E159*N159</f>
        <v>0</v>
      </c>
      <c r="P159" s="199"/>
      <c r="Q159" s="201"/>
      <c r="R159" s="197"/>
      <c r="S159" s="252">
        <f t="shared" ref="S159:S161" si="281">$E159*R159</f>
        <v>0</v>
      </c>
      <c r="T159" s="199"/>
      <c r="U159" s="201"/>
      <c r="V159" s="197"/>
      <c r="W159" s="252">
        <f t="shared" ref="W159:W161" si="282">$E159*V159</f>
        <v>0</v>
      </c>
      <c r="X159" s="203"/>
      <c r="Y159" s="201"/>
      <c r="Z159" s="197"/>
      <c r="AA159" s="252">
        <f t="shared" ref="AA159:AA161" si="283">$E159*Z159</f>
        <v>0</v>
      </c>
      <c r="AB159" s="199"/>
      <c r="AC159" s="206"/>
      <c r="AD159" s="197"/>
      <c r="AE159" s="252">
        <f>$E159*AD159</f>
        <v>0</v>
      </c>
      <c r="AF159" s="205"/>
      <c r="AG159" s="206"/>
      <c r="AH159" s="197"/>
      <c r="AI159" s="252">
        <f t="shared" ref="AI159:AI161" si="284">$E159*AH159</f>
        <v>0</v>
      </c>
      <c r="AJ159" s="205"/>
      <c r="AK159" s="206"/>
      <c r="AL159" s="197"/>
      <c r="AM159" s="252">
        <f t="shared" ref="AM159:AM160" si="285">$E159*AL159</f>
        <v>0</v>
      </c>
      <c r="AN159" s="307"/>
      <c r="AO159" s="206"/>
      <c r="AP159" s="310">
        <f>SUM(F159+J159+N159+R159+V159+Z159+AD159+AH159+AL159)</f>
        <v>0</v>
      </c>
      <c r="AQ159" s="311">
        <f t="shared" ref="AQ159:AQ178" si="286">SUM(G159+K159+O159+S159+W159+AA159+AE159+AI159+AM159)</f>
        <v>0</v>
      </c>
      <c r="AR159" s="307"/>
      <c r="AS159" s="206"/>
    </row>
    <row r="160" spans="1:45" s="207" customFormat="1" ht="10.65" customHeight="1" x14ac:dyDescent="0.25">
      <c r="A160" s="363">
        <v>142</v>
      </c>
      <c r="B160" s="301" t="s">
        <v>110</v>
      </c>
      <c r="C160" s="431">
        <v>2</v>
      </c>
      <c r="D160" s="360"/>
      <c r="E160" s="357">
        <f t="shared" si="278"/>
        <v>2</v>
      </c>
      <c r="F160" s="197"/>
      <c r="G160" s="252">
        <f t="shared" ref="G160:G161" si="287">$E160*F160</f>
        <v>0</v>
      </c>
      <c r="H160" s="199"/>
      <c r="I160" s="200"/>
      <c r="J160" s="197"/>
      <c r="K160" s="252">
        <f t="shared" si="279"/>
        <v>0</v>
      </c>
      <c r="L160" s="259"/>
      <c r="M160" s="201"/>
      <c r="N160" s="197"/>
      <c r="O160" s="252">
        <f t="shared" si="280"/>
        <v>0</v>
      </c>
      <c r="P160" s="199"/>
      <c r="Q160" s="201"/>
      <c r="R160" s="197"/>
      <c r="S160" s="252">
        <f t="shared" si="281"/>
        <v>0</v>
      </c>
      <c r="T160" s="199"/>
      <c r="U160" s="201"/>
      <c r="V160" s="197"/>
      <c r="W160" s="252">
        <f t="shared" si="282"/>
        <v>0</v>
      </c>
      <c r="X160" s="203"/>
      <c r="Y160" s="201"/>
      <c r="Z160" s="197"/>
      <c r="AA160" s="252">
        <f t="shared" si="283"/>
        <v>0</v>
      </c>
      <c r="AB160" s="199"/>
      <c r="AC160" s="206"/>
      <c r="AD160" s="197"/>
      <c r="AE160" s="252">
        <f t="shared" ref="AE160:AE161" si="288">$E160*AD160</f>
        <v>0</v>
      </c>
      <c r="AF160" s="205"/>
      <c r="AG160" s="206"/>
      <c r="AH160" s="197"/>
      <c r="AI160" s="252">
        <f t="shared" si="284"/>
        <v>0</v>
      </c>
      <c r="AJ160" s="205"/>
      <c r="AK160" s="206"/>
      <c r="AL160" s="197"/>
      <c r="AM160" s="252">
        <f t="shared" si="285"/>
        <v>0</v>
      </c>
      <c r="AN160" s="307"/>
      <c r="AO160" s="206"/>
      <c r="AP160" s="310">
        <f t="shared" ref="AP160:AP177" si="289">SUM(F160+J160+N160+R160+V160+Z160+AD160+AH160+AL160)</f>
        <v>0</v>
      </c>
      <c r="AQ160" s="311">
        <f t="shared" si="286"/>
        <v>0</v>
      </c>
      <c r="AR160" s="307"/>
      <c r="AS160" s="206"/>
    </row>
    <row r="161" spans="1:45" s="207" customFormat="1" ht="10.65" customHeight="1" x14ac:dyDescent="0.25">
      <c r="A161" s="363">
        <v>143</v>
      </c>
      <c r="B161" s="301" t="s">
        <v>127</v>
      </c>
      <c r="C161" s="431">
        <v>1.5</v>
      </c>
      <c r="D161" s="360"/>
      <c r="E161" s="357">
        <f t="shared" si="278"/>
        <v>1.5</v>
      </c>
      <c r="F161" s="197"/>
      <c r="G161" s="252">
        <f t="shared" si="287"/>
        <v>0</v>
      </c>
      <c r="H161" s="243"/>
      <c r="I161" s="200"/>
      <c r="J161" s="197"/>
      <c r="K161" s="252">
        <f t="shared" si="279"/>
        <v>0</v>
      </c>
      <c r="L161" s="199"/>
      <c r="M161" s="201"/>
      <c r="N161" s="197"/>
      <c r="O161" s="252">
        <f t="shared" si="280"/>
        <v>0</v>
      </c>
      <c r="P161" s="199"/>
      <c r="Q161" s="201"/>
      <c r="R161" s="197"/>
      <c r="S161" s="252">
        <f t="shared" si="281"/>
        <v>0</v>
      </c>
      <c r="T161" s="199"/>
      <c r="U161" s="201"/>
      <c r="V161" s="197"/>
      <c r="W161" s="252">
        <f t="shared" si="282"/>
        <v>0</v>
      </c>
      <c r="X161" s="203"/>
      <c r="Y161" s="201"/>
      <c r="Z161" s="197"/>
      <c r="AA161" s="252">
        <f t="shared" si="283"/>
        <v>0</v>
      </c>
      <c r="AB161" s="199"/>
      <c r="AC161" s="206"/>
      <c r="AD161" s="197"/>
      <c r="AE161" s="252">
        <f t="shared" si="288"/>
        <v>0</v>
      </c>
      <c r="AF161" s="205"/>
      <c r="AG161" s="206"/>
      <c r="AH161" s="197"/>
      <c r="AI161" s="252">
        <f t="shared" si="284"/>
        <v>0</v>
      </c>
      <c r="AJ161" s="205"/>
      <c r="AK161" s="206"/>
      <c r="AL161" s="197"/>
      <c r="AM161" s="252">
        <f>$E161*AL161</f>
        <v>0</v>
      </c>
      <c r="AN161" s="307"/>
      <c r="AO161" s="206"/>
      <c r="AP161" s="310">
        <f t="shared" si="289"/>
        <v>0</v>
      </c>
      <c r="AQ161" s="311">
        <f t="shared" si="286"/>
        <v>0</v>
      </c>
      <c r="AR161" s="307"/>
      <c r="AS161" s="206"/>
    </row>
    <row r="162" spans="1:45" s="207" customFormat="1" ht="10.65" customHeight="1" x14ac:dyDescent="0.25">
      <c r="A162" s="363">
        <v>144</v>
      </c>
      <c r="B162" s="301" t="s">
        <v>111</v>
      </c>
      <c r="C162" s="344"/>
      <c r="D162" s="344"/>
      <c r="E162" s="355"/>
      <c r="F162" s="214"/>
      <c r="G162" s="215"/>
      <c r="H162" s="199"/>
      <c r="I162" s="200"/>
      <c r="J162" s="214"/>
      <c r="K162" s="215"/>
      <c r="L162" s="199"/>
      <c r="M162" s="201"/>
      <c r="N162" s="218"/>
      <c r="O162" s="215"/>
      <c r="P162" s="199"/>
      <c r="Q162" s="201"/>
      <c r="R162" s="214"/>
      <c r="S162" s="215"/>
      <c r="T162" s="199"/>
      <c r="U162" s="201"/>
      <c r="V162" s="214"/>
      <c r="W162" s="215"/>
      <c r="X162" s="203"/>
      <c r="Y162" s="201"/>
      <c r="Z162" s="218"/>
      <c r="AA162" s="215"/>
      <c r="AB162" s="199"/>
      <c r="AC162" s="206"/>
      <c r="AD162" s="219"/>
      <c r="AE162" s="215"/>
      <c r="AF162" s="205"/>
      <c r="AG162" s="206"/>
      <c r="AH162" s="219"/>
      <c r="AI162" s="215"/>
      <c r="AJ162" s="205"/>
      <c r="AK162" s="206"/>
      <c r="AL162" s="312"/>
      <c r="AM162" s="215"/>
      <c r="AN162" s="307"/>
      <c r="AO162" s="206"/>
      <c r="AP162" s="312"/>
      <c r="AQ162" s="311">
        <f t="shared" si="286"/>
        <v>0</v>
      </c>
      <c r="AR162" s="307"/>
      <c r="AS162" s="206"/>
    </row>
    <row r="163" spans="1:45" s="207" customFormat="1" ht="10.65" customHeight="1" x14ac:dyDescent="0.25">
      <c r="A163" s="363">
        <v>145</v>
      </c>
      <c r="B163" s="301" t="s">
        <v>128</v>
      </c>
      <c r="C163" s="431">
        <v>2</v>
      </c>
      <c r="D163" s="356"/>
      <c r="E163" s="357">
        <f t="shared" si="278"/>
        <v>2</v>
      </c>
      <c r="F163" s="197"/>
      <c r="G163" s="252">
        <f>$E163*F163</f>
        <v>0</v>
      </c>
      <c r="H163" s="243"/>
      <c r="I163" s="200"/>
      <c r="J163" s="197"/>
      <c r="K163" s="252">
        <f>$E163*J163</f>
        <v>0</v>
      </c>
      <c r="L163" s="199"/>
      <c r="M163" s="201"/>
      <c r="N163" s="197"/>
      <c r="O163" s="252">
        <f>$E163*N163</f>
        <v>0</v>
      </c>
      <c r="P163" s="199"/>
      <c r="Q163" s="201"/>
      <c r="R163" s="197"/>
      <c r="S163" s="252">
        <f>$E163*R163</f>
        <v>0</v>
      </c>
      <c r="T163" s="199"/>
      <c r="U163" s="201"/>
      <c r="V163" s="197"/>
      <c r="W163" s="252">
        <f>$E163*V163</f>
        <v>0</v>
      </c>
      <c r="X163" s="203"/>
      <c r="Y163" s="201"/>
      <c r="Z163" s="197"/>
      <c r="AA163" s="252">
        <f>$E163*Z163</f>
        <v>0</v>
      </c>
      <c r="AB163" s="199"/>
      <c r="AC163" s="206"/>
      <c r="AD163" s="197"/>
      <c r="AE163" s="252">
        <f>$E163*AD163</f>
        <v>0</v>
      </c>
      <c r="AF163" s="205"/>
      <c r="AG163" s="206"/>
      <c r="AH163" s="197"/>
      <c r="AI163" s="252">
        <f>$E163*AH163</f>
        <v>0</v>
      </c>
      <c r="AJ163" s="205"/>
      <c r="AK163" s="206"/>
      <c r="AL163" s="197"/>
      <c r="AM163" s="252">
        <f>$E163*AL163</f>
        <v>0</v>
      </c>
      <c r="AN163" s="307"/>
      <c r="AO163" s="206"/>
      <c r="AP163" s="310">
        <f t="shared" si="289"/>
        <v>0</v>
      </c>
      <c r="AQ163" s="311">
        <f t="shared" si="286"/>
        <v>0</v>
      </c>
      <c r="AR163" s="307"/>
      <c r="AS163" s="206"/>
    </row>
    <row r="164" spans="1:45" s="207" customFormat="1" ht="10.65" customHeight="1" x14ac:dyDescent="0.25">
      <c r="A164" s="363">
        <v>146</v>
      </c>
      <c r="B164" s="301" t="s">
        <v>87</v>
      </c>
      <c r="C164" s="431">
        <v>2</v>
      </c>
      <c r="D164" s="350"/>
      <c r="E164" s="357">
        <f t="shared" si="278"/>
        <v>2</v>
      </c>
      <c r="F164" s="197"/>
      <c r="G164" s="252">
        <f>$E164*F164</f>
        <v>0</v>
      </c>
      <c r="H164" s="243"/>
      <c r="I164" s="200"/>
      <c r="J164" s="197"/>
      <c r="K164" s="252">
        <f>$E164*J164</f>
        <v>0</v>
      </c>
      <c r="L164" s="199"/>
      <c r="M164" s="201"/>
      <c r="N164" s="197"/>
      <c r="O164" s="252">
        <f>$E164*N164</f>
        <v>0</v>
      </c>
      <c r="P164" s="199"/>
      <c r="Q164" s="201"/>
      <c r="R164" s="197"/>
      <c r="S164" s="252">
        <f>$E164*R164</f>
        <v>0</v>
      </c>
      <c r="T164" s="199"/>
      <c r="U164" s="201"/>
      <c r="V164" s="197"/>
      <c r="W164" s="252">
        <f>$E164*V164</f>
        <v>0</v>
      </c>
      <c r="X164" s="203"/>
      <c r="Y164" s="201"/>
      <c r="Z164" s="197"/>
      <c r="AA164" s="252">
        <f>$E164*Z164</f>
        <v>0</v>
      </c>
      <c r="AB164" s="199"/>
      <c r="AC164" s="206"/>
      <c r="AD164" s="197"/>
      <c r="AE164" s="252">
        <f>$E164*AD164</f>
        <v>0</v>
      </c>
      <c r="AF164" s="205"/>
      <c r="AG164" s="206"/>
      <c r="AH164" s="197"/>
      <c r="AI164" s="252">
        <f>$E164*AH164</f>
        <v>0</v>
      </c>
      <c r="AJ164" s="205"/>
      <c r="AK164" s="206"/>
      <c r="AL164" s="197"/>
      <c r="AM164" s="252">
        <f>$E164*AL164</f>
        <v>0</v>
      </c>
      <c r="AN164" s="307"/>
      <c r="AO164" s="206"/>
      <c r="AP164" s="310">
        <f t="shared" si="289"/>
        <v>0</v>
      </c>
      <c r="AQ164" s="311">
        <f t="shared" si="286"/>
        <v>0</v>
      </c>
      <c r="AR164" s="307"/>
      <c r="AS164" s="206"/>
    </row>
    <row r="165" spans="1:45" s="207" customFormat="1" ht="10.65" customHeight="1" x14ac:dyDescent="0.25">
      <c r="A165" s="363">
        <v>147</v>
      </c>
      <c r="B165" s="301" t="s">
        <v>14</v>
      </c>
      <c r="C165" s="431">
        <v>2</v>
      </c>
      <c r="D165" s="350"/>
      <c r="E165" s="357">
        <f t="shared" si="278"/>
        <v>2</v>
      </c>
      <c r="F165" s="197"/>
      <c r="G165" s="252">
        <f t="shared" ref="G165:G174" si="290">$E165*F165</f>
        <v>0</v>
      </c>
      <c r="H165" s="243"/>
      <c r="I165" s="200"/>
      <c r="J165" s="197"/>
      <c r="K165" s="252">
        <f t="shared" ref="K165:K174" si="291">$E165*J165</f>
        <v>0</v>
      </c>
      <c r="L165" s="199"/>
      <c r="M165" s="201"/>
      <c r="N165" s="197"/>
      <c r="O165" s="252">
        <f t="shared" ref="O165:O174" si="292">$E165*N165</f>
        <v>0</v>
      </c>
      <c r="P165" s="199"/>
      <c r="Q165" s="201"/>
      <c r="R165" s="197"/>
      <c r="S165" s="252">
        <f t="shared" ref="S165:S174" si="293">$E165*R165</f>
        <v>0</v>
      </c>
      <c r="T165" s="199"/>
      <c r="U165" s="201"/>
      <c r="V165" s="197"/>
      <c r="W165" s="252">
        <f t="shared" ref="W165:W174" si="294">$E165*V165</f>
        <v>0</v>
      </c>
      <c r="X165" s="203"/>
      <c r="Y165" s="201"/>
      <c r="Z165" s="197"/>
      <c r="AA165" s="252">
        <f t="shared" ref="AA165:AA174" si="295">$E165*Z165</f>
        <v>0</v>
      </c>
      <c r="AB165" s="199"/>
      <c r="AC165" s="206"/>
      <c r="AD165" s="197"/>
      <c r="AE165" s="252">
        <f t="shared" ref="AE165:AE174" si="296">$E165*AD165</f>
        <v>0</v>
      </c>
      <c r="AF165" s="205"/>
      <c r="AG165" s="206"/>
      <c r="AH165" s="197"/>
      <c r="AI165" s="252">
        <f t="shared" ref="AI165:AI174" si="297">$E165*AH165</f>
        <v>0</v>
      </c>
      <c r="AJ165" s="205"/>
      <c r="AK165" s="206"/>
      <c r="AL165" s="197"/>
      <c r="AM165" s="252">
        <f t="shared" ref="AM165:AM174" si="298">$E165*AL165</f>
        <v>0</v>
      </c>
      <c r="AN165" s="307"/>
      <c r="AO165" s="206"/>
      <c r="AP165" s="310">
        <f t="shared" si="289"/>
        <v>0</v>
      </c>
      <c r="AQ165" s="311">
        <f t="shared" si="286"/>
        <v>0</v>
      </c>
      <c r="AR165" s="307"/>
      <c r="AS165" s="206"/>
    </row>
    <row r="166" spans="1:45" s="207" customFormat="1" ht="10.65" customHeight="1" x14ac:dyDescent="0.25">
      <c r="A166" s="363">
        <v>148</v>
      </c>
      <c r="B166" s="301" t="s">
        <v>230</v>
      </c>
      <c r="C166" s="431">
        <v>2.5</v>
      </c>
      <c r="D166" s="350"/>
      <c r="E166" s="357">
        <f t="shared" si="278"/>
        <v>2.5</v>
      </c>
      <c r="F166" s="197"/>
      <c r="G166" s="252">
        <f t="shared" si="290"/>
        <v>0</v>
      </c>
      <c r="H166" s="243"/>
      <c r="I166" s="200"/>
      <c r="J166" s="197"/>
      <c r="K166" s="252">
        <f t="shared" si="291"/>
        <v>0</v>
      </c>
      <c r="L166" s="243"/>
      <c r="M166" s="201"/>
      <c r="N166" s="197"/>
      <c r="O166" s="252">
        <f t="shared" si="292"/>
        <v>0</v>
      </c>
      <c r="P166" s="243"/>
      <c r="Q166" s="201"/>
      <c r="R166" s="197"/>
      <c r="S166" s="252">
        <f t="shared" si="293"/>
        <v>0</v>
      </c>
      <c r="T166" s="199"/>
      <c r="U166" s="201"/>
      <c r="V166" s="197"/>
      <c r="W166" s="252">
        <f t="shared" si="294"/>
        <v>0</v>
      </c>
      <c r="X166" s="203"/>
      <c r="Y166" s="201"/>
      <c r="Z166" s="197"/>
      <c r="AA166" s="252">
        <f t="shared" si="295"/>
        <v>0</v>
      </c>
      <c r="AB166" s="243"/>
      <c r="AC166" s="206"/>
      <c r="AD166" s="197"/>
      <c r="AE166" s="252">
        <f t="shared" si="296"/>
        <v>0</v>
      </c>
      <c r="AF166" s="205"/>
      <c r="AG166" s="206"/>
      <c r="AH166" s="197"/>
      <c r="AI166" s="252">
        <f t="shared" si="297"/>
        <v>0</v>
      </c>
      <c r="AJ166" s="205"/>
      <c r="AK166" s="206"/>
      <c r="AL166" s="197"/>
      <c r="AM166" s="252">
        <f t="shared" si="298"/>
        <v>0</v>
      </c>
      <c r="AN166" s="307"/>
      <c r="AO166" s="206"/>
      <c r="AP166" s="310">
        <f t="shared" si="289"/>
        <v>0</v>
      </c>
      <c r="AQ166" s="311">
        <f t="shared" si="286"/>
        <v>0</v>
      </c>
      <c r="AR166" s="307"/>
      <c r="AS166" s="206"/>
    </row>
    <row r="167" spans="1:45" s="207" customFormat="1" ht="10.65" customHeight="1" x14ac:dyDescent="0.25">
      <c r="A167" s="363">
        <v>149</v>
      </c>
      <c r="B167" s="301" t="s">
        <v>83</v>
      </c>
      <c r="C167" s="431">
        <v>2</v>
      </c>
      <c r="D167" s="350"/>
      <c r="E167" s="357">
        <f t="shared" ref="E167" si="299">C167+(D167/60)</f>
        <v>2</v>
      </c>
      <c r="F167" s="197"/>
      <c r="G167" s="252">
        <f t="shared" ref="G167" si="300">$E167*F167</f>
        <v>0</v>
      </c>
      <c r="H167" s="243"/>
      <c r="I167" s="200"/>
      <c r="J167" s="197"/>
      <c r="K167" s="252">
        <f t="shared" ref="K167" si="301">$E167*J167</f>
        <v>0</v>
      </c>
      <c r="L167" s="199"/>
      <c r="M167" s="201"/>
      <c r="N167" s="197"/>
      <c r="O167" s="252">
        <f t="shared" ref="O167" si="302">$E167*N167</f>
        <v>0</v>
      </c>
      <c r="P167" s="199"/>
      <c r="Q167" s="201"/>
      <c r="R167" s="197"/>
      <c r="S167" s="252">
        <f t="shared" ref="S167" si="303">$E167*R167</f>
        <v>0</v>
      </c>
      <c r="T167" s="199"/>
      <c r="U167" s="201"/>
      <c r="V167" s="197"/>
      <c r="W167" s="252">
        <f t="shared" ref="W167" si="304">$E167*V167</f>
        <v>0</v>
      </c>
      <c r="X167" s="203"/>
      <c r="Y167" s="201"/>
      <c r="Z167" s="197"/>
      <c r="AA167" s="252">
        <f t="shared" ref="AA167" si="305">$E167*Z167</f>
        <v>0</v>
      </c>
      <c r="AB167" s="199"/>
      <c r="AC167" s="206"/>
      <c r="AD167" s="197"/>
      <c r="AE167" s="252">
        <f t="shared" ref="AE167" si="306">$E167*AD167</f>
        <v>0</v>
      </c>
      <c r="AF167" s="205"/>
      <c r="AG167" s="206"/>
      <c r="AH167" s="197"/>
      <c r="AI167" s="252">
        <f t="shared" ref="AI167" si="307">$E167*AH167</f>
        <v>0</v>
      </c>
      <c r="AJ167" s="205"/>
      <c r="AK167" s="206"/>
      <c r="AL167" s="197"/>
      <c r="AM167" s="252">
        <f t="shared" ref="AM167" si="308">$E167*AL167</f>
        <v>0</v>
      </c>
      <c r="AN167" s="307"/>
      <c r="AO167" s="206"/>
      <c r="AP167" s="310">
        <f t="shared" si="289"/>
        <v>0</v>
      </c>
      <c r="AQ167" s="311">
        <f t="shared" ref="AQ167" si="309">SUM(G167+K167+O167+S167+W167+AA167+AE167+AI167+AM167)</f>
        <v>0</v>
      </c>
      <c r="AR167" s="307"/>
      <c r="AS167" s="206"/>
    </row>
    <row r="168" spans="1:45" s="207" customFormat="1" ht="21.45" customHeight="1" x14ac:dyDescent="0.25">
      <c r="A168" s="363">
        <v>150</v>
      </c>
      <c r="B168" s="301" t="s">
        <v>166</v>
      </c>
      <c r="C168" s="431">
        <v>3</v>
      </c>
      <c r="D168" s="350"/>
      <c r="E168" s="357">
        <f t="shared" si="278"/>
        <v>3</v>
      </c>
      <c r="F168" s="197"/>
      <c r="G168" s="252">
        <f t="shared" si="290"/>
        <v>0</v>
      </c>
      <c r="H168" s="243"/>
      <c r="I168" s="200"/>
      <c r="J168" s="197"/>
      <c r="K168" s="252">
        <f t="shared" si="291"/>
        <v>0</v>
      </c>
      <c r="L168" s="199"/>
      <c r="M168" s="201"/>
      <c r="N168" s="197"/>
      <c r="O168" s="252">
        <f t="shared" si="292"/>
        <v>0</v>
      </c>
      <c r="P168" s="199"/>
      <c r="Q168" s="201"/>
      <c r="R168" s="197"/>
      <c r="S168" s="252">
        <f t="shared" si="293"/>
        <v>0</v>
      </c>
      <c r="T168" s="199"/>
      <c r="U168" s="201"/>
      <c r="V168" s="197"/>
      <c r="W168" s="252">
        <f t="shared" si="294"/>
        <v>0</v>
      </c>
      <c r="X168" s="203"/>
      <c r="Y168" s="201"/>
      <c r="Z168" s="197"/>
      <c r="AA168" s="252">
        <f t="shared" si="295"/>
        <v>0</v>
      </c>
      <c r="AB168" s="199"/>
      <c r="AC168" s="206"/>
      <c r="AD168" s="197"/>
      <c r="AE168" s="252">
        <f t="shared" si="296"/>
        <v>0</v>
      </c>
      <c r="AF168" s="205"/>
      <c r="AG168" s="206"/>
      <c r="AH168" s="197"/>
      <c r="AI168" s="252">
        <f t="shared" si="297"/>
        <v>0</v>
      </c>
      <c r="AJ168" s="205"/>
      <c r="AK168" s="206"/>
      <c r="AL168" s="197"/>
      <c r="AM168" s="252">
        <f t="shared" si="298"/>
        <v>0</v>
      </c>
      <c r="AN168" s="307"/>
      <c r="AO168" s="206"/>
      <c r="AP168" s="310">
        <f t="shared" si="289"/>
        <v>0</v>
      </c>
      <c r="AQ168" s="311">
        <f t="shared" si="286"/>
        <v>0</v>
      </c>
      <c r="AR168" s="307"/>
      <c r="AS168" s="206"/>
    </row>
    <row r="169" spans="1:45" s="207" customFormat="1" ht="21.45" customHeight="1" x14ac:dyDescent="0.25">
      <c r="A169" s="363">
        <v>151</v>
      </c>
      <c r="B169" s="301" t="s">
        <v>125</v>
      </c>
      <c r="C169" s="431">
        <v>2</v>
      </c>
      <c r="D169" s="350"/>
      <c r="E169" s="357">
        <f t="shared" si="278"/>
        <v>2</v>
      </c>
      <c r="F169" s="197"/>
      <c r="G169" s="252">
        <f t="shared" si="290"/>
        <v>0</v>
      </c>
      <c r="H169" s="243"/>
      <c r="I169" s="200"/>
      <c r="J169" s="197"/>
      <c r="K169" s="252">
        <f t="shared" si="291"/>
        <v>0</v>
      </c>
      <c r="L169" s="199"/>
      <c r="M169" s="201"/>
      <c r="N169" s="197"/>
      <c r="O169" s="252">
        <f t="shared" si="292"/>
        <v>0</v>
      </c>
      <c r="P169" s="199"/>
      <c r="Q169" s="201"/>
      <c r="R169" s="197"/>
      <c r="S169" s="252">
        <f t="shared" si="293"/>
        <v>0</v>
      </c>
      <c r="T169" s="199"/>
      <c r="U169" s="201"/>
      <c r="V169" s="197"/>
      <c r="W169" s="252">
        <f t="shared" si="294"/>
        <v>0</v>
      </c>
      <c r="X169" s="203"/>
      <c r="Y169" s="201"/>
      <c r="Z169" s="197"/>
      <c r="AA169" s="252">
        <f t="shared" si="295"/>
        <v>0</v>
      </c>
      <c r="AB169" s="199"/>
      <c r="AC169" s="206"/>
      <c r="AD169" s="197"/>
      <c r="AE169" s="252">
        <f t="shared" si="296"/>
        <v>0</v>
      </c>
      <c r="AF169" s="205"/>
      <c r="AG169" s="206"/>
      <c r="AH169" s="197"/>
      <c r="AI169" s="252">
        <f t="shared" si="297"/>
        <v>0</v>
      </c>
      <c r="AJ169" s="205"/>
      <c r="AK169" s="206"/>
      <c r="AL169" s="197"/>
      <c r="AM169" s="252">
        <f t="shared" si="298"/>
        <v>0</v>
      </c>
      <c r="AN169" s="307"/>
      <c r="AO169" s="206"/>
      <c r="AP169" s="310">
        <f t="shared" si="289"/>
        <v>0</v>
      </c>
      <c r="AQ169" s="311">
        <f t="shared" si="286"/>
        <v>0</v>
      </c>
      <c r="AR169" s="307"/>
      <c r="AS169" s="206"/>
    </row>
    <row r="170" spans="1:45" s="207" customFormat="1" ht="10.65" customHeight="1" x14ac:dyDescent="0.25">
      <c r="A170" s="363">
        <v>152</v>
      </c>
      <c r="B170" s="301" t="s">
        <v>126</v>
      </c>
      <c r="C170" s="431">
        <v>2</v>
      </c>
      <c r="D170" s="350"/>
      <c r="E170" s="357">
        <f t="shared" si="278"/>
        <v>2</v>
      </c>
      <c r="F170" s="197"/>
      <c r="G170" s="252">
        <f t="shared" si="290"/>
        <v>0</v>
      </c>
      <c r="H170" s="243"/>
      <c r="I170" s="200"/>
      <c r="J170" s="197"/>
      <c r="K170" s="252">
        <f t="shared" si="291"/>
        <v>0</v>
      </c>
      <c r="L170" s="199"/>
      <c r="M170" s="201"/>
      <c r="N170" s="197"/>
      <c r="O170" s="252">
        <f t="shared" si="292"/>
        <v>0</v>
      </c>
      <c r="P170" s="199"/>
      <c r="Q170" s="201"/>
      <c r="R170" s="197"/>
      <c r="S170" s="252">
        <f t="shared" si="293"/>
        <v>0</v>
      </c>
      <c r="T170" s="199"/>
      <c r="U170" s="201"/>
      <c r="V170" s="197"/>
      <c r="W170" s="252">
        <f t="shared" si="294"/>
        <v>0</v>
      </c>
      <c r="X170" s="203"/>
      <c r="Y170" s="201"/>
      <c r="Z170" s="197"/>
      <c r="AA170" s="252">
        <f t="shared" si="295"/>
        <v>0</v>
      </c>
      <c r="AB170" s="199"/>
      <c r="AC170" s="206"/>
      <c r="AD170" s="197"/>
      <c r="AE170" s="252">
        <f t="shared" si="296"/>
        <v>0</v>
      </c>
      <c r="AF170" s="205"/>
      <c r="AG170" s="206"/>
      <c r="AH170" s="197"/>
      <c r="AI170" s="252">
        <f t="shared" si="297"/>
        <v>0</v>
      </c>
      <c r="AJ170" s="205"/>
      <c r="AK170" s="206"/>
      <c r="AL170" s="197"/>
      <c r="AM170" s="252">
        <f t="shared" si="298"/>
        <v>0</v>
      </c>
      <c r="AN170" s="307"/>
      <c r="AO170" s="206"/>
      <c r="AP170" s="310">
        <f t="shared" si="289"/>
        <v>0</v>
      </c>
      <c r="AQ170" s="311">
        <f t="shared" si="286"/>
        <v>0</v>
      </c>
      <c r="AR170" s="307"/>
      <c r="AS170" s="206"/>
    </row>
    <row r="171" spans="1:45" s="207" customFormat="1" ht="10.65" customHeight="1" x14ac:dyDescent="0.25">
      <c r="A171" s="363">
        <v>153</v>
      </c>
      <c r="B171" s="301" t="s">
        <v>38</v>
      </c>
      <c r="C171" s="431">
        <v>2.5</v>
      </c>
      <c r="D171" s="350"/>
      <c r="E171" s="357">
        <f t="shared" si="278"/>
        <v>2.5</v>
      </c>
      <c r="F171" s="197"/>
      <c r="G171" s="252">
        <f t="shared" si="290"/>
        <v>0</v>
      </c>
      <c r="H171" s="243"/>
      <c r="I171" s="200"/>
      <c r="J171" s="197"/>
      <c r="K171" s="252">
        <f t="shared" si="291"/>
        <v>0</v>
      </c>
      <c r="L171" s="199"/>
      <c r="M171" s="201"/>
      <c r="N171" s="197"/>
      <c r="O171" s="252">
        <f t="shared" si="292"/>
        <v>0</v>
      </c>
      <c r="P171" s="199"/>
      <c r="Q171" s="201"/>
      <c r="R171" s="197"/>
      <c r="S171" s="252">
        <f t="shared" si="293"/>
        <v>0</v>
      </c>
      <c r="T171" s="199"/>
      <c r="U171" s="201"/>
      <c r="V171" s="197"/>
      <c r="W171" s="252">
        <f t="shared" si="294"/>
        <v>0</v>
      </c>
      <c r="X171" s="203"/>
      <c r="Y171" s="201"/>
      <c r="Z171" s="197"/>
      <c r="AA171" s="252">
        <f t="shared" si="295"/>
        <v>0</v>
      </c>
      <c r="AB171" s="199"/>
      <c r="AC171" s="206"/>
      <c r="AD171" s="197"/>
      <c r="AE171" s="252">
        <f t="shared" si="296"/>
        <v>0</v>
      </c>
      <c r="AF171" s="205"/>
      <c r="AG171" s="206"/>
      <c r="AH171" s="197"/>
      <c r="AI171" s="252">
        <f t="shared" si="297"/>
        <v>0</v>
      </c>
      <c r="AJ171" s="205"/>
      <c r="AK171" s="206"/>
      <c r="AL171" s="197"/>
      <c r="AM171" s="252">
        <f t="shared" si="298"/>
        <v>0</v>
      </c>
      <c r="AN171" s="307"/>
      <c r="AO171" s="206"/>
      <c r="AP171" s="310">
        <f t="shared" si="289"/>
        <v>0</v>
      </c>
      <c r="AQ171" s="311">
        <f t="shared" si="286"/>
        <v>0</v>
      </c>
      <c r="AR171" s="307"/>
      <c r="AS171" s="206"/>
    </row>
    <row r="172" spans="1:45" s="207" customFormat="1" ht="10.65" customHeight="1" x14ac:dyDescent="0.25">
      <c r="A172" s="363">
        <v>154</v>
      </c>
      <c r="B172" s="301" t="s">
        <v>205</v>
      </c>
      <c r="C172" s="431">
        <v>6</v>
      </c>
      <c r="D172" s="358"/>
      <c r="E172" s="357">
        <f t="shared" si="278"/>
        <v>6</v>
      </c>
      <c r="F172" s="197"/>
      <c r="G172" s="252">
        <f>$E172*F172</f>
        <v>0</v>
      </c>
      <c r="H172" s="243"/>
      <c r="I172" s="200"/>
      <c r="J172" s="197"/>
      <c r="K172" s="252">
        <f>$E172*J172</f>
        <v>0</v>
      </c>
      <c r="L172" s="199"/>
      <c r="M172" s="201"/>
      <c r="N172" s="197"/>
      <c r="O172" s="252">
        <f>$E172*N172</f>
        <v>0</v>
      </c>
      <c r="P172" s="199"/>
      <c r="Q172" s="201"/>
      <c r="R172" s="197"/>
      <c r="S172" s="252">
        <f>$E172*R172</f>
        <v>0</v>
      </c>
      <c r="T172" s="199"/>
      <c r="U172" s="201"/>
      <c r="V172" s="197"/>
      <c r="W172" s="252">
        <f>$E172*V172</f>
        <v>0</v>
      </c>
      <c r="X172" s="203"/>
      <c r="Y172" s="201"/>
      <c r="Z172" s="197"/>
      <c r="AA172" s="252">
        <f>$E172*Z172</f>
        <v>0</v>
      </c>
      <c r="AB172" s="199"/>
      <c r="AC172" s="206"/>
      <c r="AD172" s="197"/>
      <c r="AE172" s="252">
        <f>$E172*AD172</f>
        <v>0</v>
      </c>
      <c r="AF172" s="205"/>
      <c r="AG172" s="206"/>
      <c r="AH172" s="197"/>
      <c r="AI172" s="252">
        <f>$E172*AH172</f>
        <v>0</v>
      </c>
      <c r="AJ172" s="205"/>
      <c r="AK172" s="206"/>
      <c r="AL172" s="197"/>
      <c r="AM172" s="252">
        <f>$E172*AL172</f>
        <v>0</v>
      </c>
      <c r="AN172" s="307"/>
      <c r="AO172" s="206"/>
      <c r="AP172" s="310">
        <f t="shared" si="289"/>
        <v>0</v>
      </c>
      <c r="AQ172" s="311">
        <f t="shared" si="286"/>
        <v>0</v>
      </c>
      <c r="AR172" s="307"/>
      <c r="AS172" s="206"/>
    </row>
    <row r="173" spans="1:45" s="207" customFormat="1" ht="10.65" customHeight="1" x14ac:dyDescent="0.25">
      <c r="A173" s="363">
        <v>155</v>
      </c>
      <c r="B173" s="301" t="s">
        <v>25</v>
      </c>
      <c r="C173" s="431"/>
      <c r="D173" s="356"/>
      <c r="E173" s="357">
        <f t="shared" si="278"/>
        <v>0</v>
      </c>
      <c r="F173" s="197"/>
      <c r="G173" s="252">
        <f>$E173*F173</f>
        <v>0</v>
      </c>
      <c r="H173" s="243"/>
      <c r="I173" s="200"/>
      <c r="J173" s="197"/>
      <c r="K173" s="252">
        <f>$E173*J173</f>
        <v>0</v>
      </c>
      <c r="L173" s="199"/>
      <c r="M173" s="201"/>
      <c r="N173" s="197"/>
      <c r="O173" s="252">
        <f>$E173*N173</f>
        <v>0</v>
      </c>
      <c r="P173" s="199"/>
      <c r="Q173" s="201"/>
      <c r="R173" s="197"/>
      <c r="S173" s="252">
        <f>$E173*R173</f>
        <v>0</v>
      </c>
      <c r="T173" s="199"/>
      <c r="U173" s="201"/>
      <c r="V173" s="197"/>
      <c r="W173" s="252">
        <f>$E173*V173</f>
        <v>0</v>
      </c>
      <c r="X173" s="203"/>
      <c r="Y173" s="201"/>
      <c r="Z173" s="197"/>
      <c r="AA173" s="252">
        <f>$E173*Z173</f>
        <v>0</v>
      </c>
      <c r="AB173" s="199"/>
      <c r="AC173" s="206"/>
      <c r="AD173" s="197"/>
      <c r="AE173" s="252">
        <f>$E173*AD173</f>
        <v>0</v>
      </c>
      <c r="AF173" s="205"/>
      <c r="AG173" s="206"/>
      <c r="AH173" s="197"/>
      <c r="AI173" s="252">
        <f>$E173*AH173</f>
        <v>0</v>
      </c>
      <c r="AJ173" s="205"/>
      <c r="AK173" s="206"/>
      <c r="AL173" s="197"/>
      <c r="AM173" s="252">
        <f>$E173*AL173</f>
        <v>0</v>
      </c>
      <c r="AN173" s="307"/>
      <c r="AO173" s="206"/>
      <c r="AP173" s="310">
        <f t="shared" si="289"/>
        <v>0</v>
      </c>
      <c r="AQ173" s="311">
        <f t="shared" si="286"/>
        <v>0</v>
      </c>
      <c r="AR173" s="307"/>
      <c r="AS173" s="206"/>
    </row>
    <row r="174" spans="1:45" s="207" customFormat="1" ht="10.65" customHeight="1" x14ac:dyDescent="0.25">
      <c r="A174" s="363">
        <v>156</v>
      </c>
      <c r="B174" s="301" t="s">
        <v>80</v>
      </c>
      <c r="C174" s="431"/>
      <c r="D174" s="356"/>
      <c r="E174" s="357">
        <f t="shared" si="278"/>
        <v>0</v>
      </c>
      <c r="F174" s="197"/>
      <c r="G174" s="252">
        <f t="shared" si="290"/>
        <v>0</v>
      </c>
      <c r="H174" s="243"/>
      <c r="I174" s="200"/>
      <c r="J174" s="197"/>
      <c r="K174" s="252">
        <f t="shared" si="291"/>
        <v>0</v>
      </c>
      <c r="L174" s="199"/>
      <c r="M174" s="201"/>
      <c r="N174" s="197"/>
      <c r="O174" s="252">
        <f t="shared" si="292"/>
        <v>0</v>
      </c>
      <c r="P174" s="199"/>
      <c r="Q174" s="201"/>
      <c r="R174" s="197"/>
      <c r="S174" s="252">
        <f t="shared" si="293"/>
        <v>0</v>
      </c>
      <c r="T174" s="199"/>
      <c r="U174" s="201"/>
      <c r="V174" s="197"/>
      <c r="W174" s="252">
        <f t="shared" si="294"/>
        <v>0</v>
      </c>
      <c r="X174" s="203"/>
      <c r="Y174" s="201"/>
      <c r="Z174" s="197"/>
      <c r="AA174" s="252">
        <f t="shared" si="295"/>
        <v>0</v>
      </c>
      <c r="AB174" s="199"/>
      <c r="AC174" s="206"/>
      <c r="AD174" s="197"/>
      <c r="AE174" s="252">
        <f t="shared" si="296"/>
        <v>0</v>
      </c>
      <c r="AF174" s="205"/>
      <c r="AG174" s="206"/>
      <c r="AH174" s="197"/>
      <c r="AI174" s="252">
        <f t="shared" si="297"/>
        <v>0</v>
      </c>
      <c r="AJ174" s="205"/>
      <c r="AK174" s="206"/>
      <c r="AL174" s="197"/>
      <c r="AM174" s="252">
        <f t="shared" si="298"/>
        <v>0</v>
      </c>
      <c r="AN174" s="307"/>
      <c r="AO174" s="206"/>
      <c r="AP174" s="310">
        <f t="shared" si="289"/>
        <v>0</v>
      </c>
      <c r="AQ174" s="311">
        <f t="shared" si="286"/>
        <v>0</v>
      </c>
      <c r="AR174" s="307"/>
      <c r="AS174" s="206"/>
    </row>
    <row r="175" spans="1:45" s="207" customFormat="1" ht="10.65" customHeight="1" x14ac:dyDescent="0.25">
      <c r="A175" s="363">
        <v>157</v>
      </c>
      <c r="B175" s="301" t="s">
        <v>231</v>
      </c>
      <c r="C175" s="431">
        <v>3</v>
      </c>
      <c r="D175" s="350"/>
      <c r="E175" s="357">
        <f t="shared" si="278"/>
        <v>3</v>
      </c>
      <c r="F175" s="197"/>
      <c r="G175" s="252">
        <f t="shared" ref="G175:G177" si="310">$E175*F175</f>
        <v>0</v>
      </c>
      <c r="H175" s="243"/>
      <c r="I175" s="200"/>
      <c r="J175" s="197"/>
      <c r="K175" s="252">
        <f t="shared" ref="K175:K177" si="311">$E175*J175</f>
        <v>0</v>
      </c>
      <c r="L175" s="199"/>
      <c r="M175" s="201"/>
      <c r="N175" s="197"/>
      <c r="O175" s="252">
        <f t="shared" ref="O175:O177" si="312">$E175*N175</f>
        <v>0</v>
      </c>
      <c r="P175" s="199"/>
      <c r="Q175" s="201"/>
      <c r="R175" s="197"/>
      <c r="S175" s="252">
        <f t="shared" ref="S175:S177" si="313">$E175*R175</f>
        <v>0</v>
      </c>
      <c r="T175" s="199"/>
      <c r="U175" s="201"/>
      <c r="V175" s="197"/>
      <c r="W175" s="252">
        <f t="shared" ref="W175:W177" si="314">$E175*V175</f>
        <v>0</v>
      </c>
      <c r="X175" s="203"/>
      <c r="Y175" s="201"/>
      <c r="Z175" s="197"/>
      <c r="AA175" s="252">
        <f t="shared" ref="AA175:AA177" si="315">$E175*Z175</f>
        <v>0</v>
      </c>
      <c r="AB175" s="199"/>
      <c r="AC175" s="206"/>
      <c r="AD175" s="197"/>
      <c r="AE175" s="252">
        <f t="shared" ref="AE175:AE177" si="316">$E175*AD175</f>
        <v>0</v>
      </c>
      <c r="AF175" s="205"/>
      <c r="AG175" s="206"/>
      <c r="AH175" s="197"/>
      <c r="AI175" s="252">
        <f t="shared" ref="AI175:AI177" si="317">$E175*AH175</f>
        <v>0</v>
      </c>
      <c r="AJ175" s="205"/>
      <c r="AK175" s="206"/>
      <c r="AL175" s="197"/>
      <c r="AM175" s="252">
        <f t="shared" ref="AM175:AM177" si="318">$E175*AL175</f>
        <v>0</v>
      </c>
      <c r="AN175" s="307"/>
      <c r="AO175" s="206"/>
      <c r="AP175" s="310">
        <f t="shared" si="289"/>
        <v>0</v>
      </c>
      <c r="AQ175" s="311">
        <f t="shared" si="286"/>
        <v>0</v>
      </c>
      <c r="AR175" s="307"/>
      <c r="AS175" s="206"/>
    </row>
    <row r="176" spans="1:45" s="207" customFormat="1" ht="10.65" customHeight="1" x14ac:dyDescent="0.25">
      <c r="A176" s="363">
        <v>158</v>
      </c>
      <c r="B176" s="301" t="s">
        <v>161</v>
      </c>
      <c r="C176" s="431"/>
      <c r="D176" s="350"/>
      <c r="E176" s="357">
        <f t="shared" ref="E176" si="319">C176+(D176/60)</f>
        <v>0</v>
      </c>
      <c r="F176" s="197"/>
      <c r="G176" s="252">
        <f t="shared" ref="G176" si="320">$E176*F176</f>
        <v>0</v>
      </c>
      <c r="H176" s="199"/>
      <c r="I176" s="200"/>
      <c r="J176" s="197"/>
      <c r="K176" s="252">
        <f t="shared" ref="K176" si="321">$E176*J176</f>
        <v>0</v>
      </c>
      <c r="L176" s="199"/>
      <c r="M176" s="201"/>
      <c r="N176" s="197"/>
      <c r="O176" s="252">
        <f t="shared" ref="O176" si="322">$E176*N176</f>
        <v>0</v>
      </c>
      <c r="P176" s="202"/>
      <c r="Q176" s="201"/>
      <c r="R176" s="197"/>
      <c r="S176" s="252">
        <f t="shared" ref="S176" si="323">$E176*R176</f>
        <v>0</v>
      </c>
      <c r="T176" s="199"/>
      <c r="U176" s="201"/>
      <c r="V176" s="197"/>
      <c r="W176" s="252">
        <f t="shared" ref="W176" si="324">$E176*V176</f>
        <v>0</v>
      </c>
      <c r="X176" s="203"/>
      <c r="Y176" s="201"/>
      <c r="Z176" s="197"/>
      <c r="AA176" s="252">
        <f t="shared" ref="AA176" si="325">$E176*Z176</f>
        <v>0</v>
      </c>
      <c r="AB176" s="199"/>
      <c r="AC176" s="204"/>
      <c r="AD176" s="197"/>
      <c r="AE176" s="252">
        <f t="shared" ref="AE176" si="326">$E176*AD176</f>
        <v>0</v>
      </c>
      <c r="AF176" s="205"/>
      <c r="AG176" s="204"/>
      <c r="AH176" s="197"/>
      <c r="AI176" s="252">
        <f t="shared" ref="AI176" si="327">$E176*AH176</f>
        <v>0</v>
      </c>
      <c r="AJ176" s="259"/>
      <c r="AK176" s="206"/>
      <c r="AL176" s="197"/>
      <c r="AM176" s="252">
        <f t="shared" ref="AM176" si="328">$E176*AL176</f>
        <v>0</v>
      </c>
      <c r="AN176" s="306"/>
      <c r="AO176" s="206"/>
      <c r="AP176" s="310">
        <f t="shared" si="289"/>
        <v>0</v>
      </c>
      <c r="AQ176" s="311">
        <f t="shared" ref="AQ176" si="329">SUM(G176+K176+O176+S176+W176+AA176+AE176+AI176+AM176)</f>
        <v>0</v>
      </c>
      <c r="AR176" s="205"/>
      <c r="AS176" s="206"/>
    </row>
    <row r="177" spans="1:45" s="207" customFormat="1" ht="10.65" customHeight="1" x14ac:dyDescent="0.25">
      <c r="A177" s="363">
        <v>159</v>
      </c>
      <c r="B177" s="301" t="s">
        <v>137</v>
      </c>
      <c r="C177" s="431"/>
      <c r="D177" s="350"/>
      <c r="E177" s="357">
        <f t="shared" si="278"/>
        <v>0</v>
      </c>
      <c r="F177" s="197"/>
      <c r="G177" s="252">
        <f t="shared" si="310"/>
        <v>0</v>
      </c>
      <c r="H177" s="199"/>
      <c r="I177" s="200"/>
      <c r="J177" s="197"/>
      <c r="K177" s="252">
        <f t="shared" si="311"/>
        <v>0</v>
      </c>
      <c r="L177" s="199"/>
      <c r="M177" s="201"/>
      <c r="N177" s="197"/>
      <c r="O177" s="252">
        <f t="shared" si="312"/>
        <v>0</v>
      </c>
      <c r="P177" s="202"/>
      <c r="Q177" s="201"/>
      <c r="R177" s="197"/>
      <c r="S177" s="252">
        <f t="shared" si="313"/>
        <v>0</v>
      </c>
      <c r="T177" s="199"/>
      <c r="U177" s="201"/>
      <c r="V177" s="197"/>
      <c r="W177" s="252">
        <f t="shared" si="314"/>
        <v>0</v>
      </c>
      <c r="X177" s="203"/>
      <c r="Y177" s="201"/>
      <c r="Z177" s="197"/>
      <c r="AA177" s="252">
        <f t="shared" si="315"/>
        <v>0</v>
      </c>
      <c r="AB177" s="199"/>
      <c r="AC177" s="204"/>
      <c r="AD177" s="197"/>
      <c r="AE177" s="252">
        <f t="shared" si="316"/>
        <v>0</v>
      </c>
      <c r="AF177" s="205"/>
      <c r="AG177" s="204"/>
      <c r="AH177" s="197"/>
      <c r="AI177" s="252">
        <f t="shared" si="317"/>
        <v>0</v>
      </c>
      <c r="AJ177" s="259"/>
      <c r="AK177" s="206"/>
      <c r="AL177" s="197"/>
      <c r="AM177" s="252">
        <f t="shared" si="318"/>
        <v>0</v>
      </c>
      <c r="AN177" s="306"/>
      <c r="AO177" s="206"/>
      <c r="AP177" s="310">
        <f t="shared" si="289"/>
        <v>0</v>
      </c>
      <c r="AQ177" s="311">
        <f t="shared" si="286"/>
        <v>0</v>
      </c>
      <c r="AR177" s="205"/>
      <c r="AS177" s="206"/>
    </row>
    <row r="178" spans="1:45" s="207" customFormat="1" ht="10.65" customHeight="1" x14ac:dyDescent="0.25">
      <c r="A178" s="363">
        <v>160</v>
      </c>
      <c r="B178" s="301" t="s">
        <v>131</v>
      </c>
      <c r="C178" s="344"/>
      <c r="D178" s="353"/>
      <c r="E178" s="352"/>
      <c r="F178" s="214"/>
      <c r="G178" s="215"/>
      <c r="H178" s="216"/>
      <c r="I178" s="217"/>
      <c r="J178" s="214"/>
      <c r="K178" s="215"/>
      <c r="L178" s="216"/>
      <c r="M178" s="201"/>
      <c r="N178" s="218"/>
      <c r="O178" s="215"/>
      <c r="P178" s="199"/>
      <c r="Q178" s="201"/>
      <c r="R178" s="214"/>
      <c r="S178" s="215"/>
      <c r="T178" s="216"/>
      <c r="U178" s="201"/>
      <c r="V178" s="214"/>
      <c r="W178" s="215"/>
      <c r="X178" s="203"/>
      <c r="Y178" s="201"/>
      <c r="Z178" s="218"/>
      <c r="AA178" s="215"/>
      <c r="AB178" s="199"/>
      <c r="AC178" s="206"/>
      <c r="AD178" s="219"/>
      <c r="AE178" s="215"/>
      <c r="AF178" s="205"/>
      <c r="AG178" s="206"/>
      <c r="AH178" s="219"/>
      <c r="AI178" s="215"/>
      <c r="AJ178" s="205"/>
      <c r="AK178" s="206"/>
      <c r="AL178" s="312"/>
      <c r="AM178" s="215"/>
      <c r="AN178" s="307"/>
      <c r="AO178" s="206"/>
      <c r="AP178" s="310"/>
      <c r="AQ178" s="311">
        <f t="shared" si="286"/>
        <v>0</v>
      </c>
      <c r="AR178" s="199"/>
      <c r="AS178" s="206"/>
    </row>
    <row r="179" spans="1:45" s="207" customFormat="1" ht="10.65" customHeight="1" x14ac:dyDescent="0.25">
      <c r="A179" s="363">
        <v>161</v>
      </c>
      <c r="B179" s="237" t="s">
        <v>45</v>
      </c>
      <c r="C179" s="345"/>
      <c r="D179" s="361"/>
      <c r="E179" s="354"/>
      <c r="F179" s="260"/>
      <c r="G179" s="261"/>
      <c r="H179" s="336">
        <f>SUM(G159:G178)</f>
        <v>0</v>
      </c>
      <c r="I179" s="253"/>
      <c r="J179" s="260"/>
      <c r="K179" s="261"/>
      <c r="L179" s="336">
        <f>SUM(K159:K178)</f>
        <v>0</v>
      </c>
      <c r="M179" s="227"/>
      <c r="N179" s="260"/>
      <c r="O179" s="261"/>
      <c r="P179" s="336">
        <f>SUM(O159:O178)</f>
        <v>0</v>
      </c>
      <c r="Q179" s="227"/>
      <c r="R179" s="260"/>
      <c r="S179" s="261"/>
      <c r="T179" s="336">
        <f>SUM(S159:S178)</f>
        <v>0</v>
      </c>
      <c r="U179" s="227"/>
      <c r="V179" s="260"/>
      <c r="W179" s="261"/>
      <c r="X179" s="336">
        <f>SUM(W159:W178)</f>
        <v>0</v>
      </c>
      <c r="Y179" s="227"/>
      <c r="Z179" s="260"/>
      <c r="AA179" s="261"/>
      <c r="AB179" s="336">
        <f>SUM(AA159:AA178)</f>
        <v>0</v>
      </c>
      <c r="AC179" s="231"/>
      <c r="AD179" s="262"/>
      <c r="AE179" s="261"/>
      <c r="AF179" s="464">
        <f>SUM(AE159:AE178)</f>
        <v>0</v>
      </c>
      <c r="AG179" s="231"/>
      <c r="AH179" s="262"/>
      <c r="AI179" s="261"/>
      <c r="AJ179" s="336">
        <f>SUM(AI159:AI178)</f>
        <v>0</v>
      </c>
      <c r="AK179" s="231"/>
      <c r="AL179" s="325"/>
      <c r="AM179" s="326"/>
      <c r="AN179" s="336">
        <f>SUM(AM159:AM178)</f>
        <v>0</v>
      </c>
      <c r="AO179" s="231"/>
      <c r="AP179" s="325"/>
      <c r="AQ179" s="334">
        <f>SUM(H179+L179+P179+T179+X179+AB179+AF179+AJ179+AN179)</f>
        <v>0</v>
      </c>
      <c r="AR179" s="320">
        <f>SUM(AQ159:AQ178)</f>
        <v>0</v>
      </c>
      <c r="AS179" s="206"/>
    </row>
    <row r="180" spans="1:45" s="269" customFormat="1" x14ac:dyDescent="0.25">
      <c r="A180" s="363"/>
      <c r="B180" s="212"/>
      <c r="C180" s="347"/>
      <c r="D180" s="358"/>
      <c r="E180" s="362"/>
      <c r="F180" s="242"/>
      <c r="G180" s="263"/>
      <c r="H180" s="243"/>
      <c r="I180" s="264"/>
      <c r="J180" s="242"/>
      <c r="K180" s="263"/>
      <c r="L180" s="243"/>
      <c r="M180" s="265"/>
      <c r="N180" s="242"/>
      <c r="O180" s="263"/>
      <c r="P180" s="243"/>
      <c r="Q180" s="265"/>
      <c r="R180" s="242"/>
      <c r="S180" s="263"/>
      <c r="T180" s="243"/>
      <c r="U180" s="265"/>
      <c r="V180" s="242"/>
      <c r="W180" s="263"/>
      <c r="X180" s="266"/>
      <c r="Y180" s="265"/>
      <c r="Z180" s="242"/>
      <c r="AA180" s="263"/>
      <c r="AB180" s="243"/>
      <c r="AC180" s="267"/>
      <c r="AD180" s="244"/>
      <c r="AE180" s="263"/>
      <c r="AF180" s="268"/>
      <c r="AG180" s="267"/>
      <c r="AH180" s="244"/>
      <c r="AI180" s="263"/>
      <c r="AJ180" s="268"/>
      <c r="AK180" s="267"/>
      <c r="AL180" s="317"/>
      <c r="AM180" s="327"/>
      <c r="AN180" s="328"/>
      <c r="AO180" s="267"/>
      <c r="AP180" s="317"/>
      <c r="AQ180" s="327"/>
      <c r="AR180" s="328"/>
      <c r="AS180" s="267"/>
    </row>
    <row r="181" spans="1:45" s="207" customFormat="1" ht="10.65" customHeight="1" x14ac:dyDescent="0.25">
      <c r="A181" s="363">
        <v>162</v>
      </c>
      <c r="B181" s="212" t="s">
        <v>70</v>
      </c>
      <c r="C181" s="343">
        <v>20</v>
      </c>
      <c r="D181" s="344"/>
      <c r="E181" s="355"/>
      <c r="F181" s="214"/>
      <c r="G181" s="252">
        <f>$C181*Jahresstunden!$C$6</f>
        <v>0</v>
      </c>
      <c r="H181" s="243"/>
      <c r="I181" s="200"/>
      <c r="J181" s="214"/>
      <c r="K181" s="252">
        <f>$C181*Jahresstunden!$E$6</f>
        <v>0</v>
      </c>
      <c r="L181" s="199"/>
      <c r="M181" s="201"/>
      <c r="N181" s="218"/>
      <c r="O181" s="252">
        <f>$C181*Jahresstunden!$G$6</f>
        <v>0</v>
      </c>
      <c r="P181" s="199"/>
      <c r="Q181" s="201"/>
      <c r="R181" s="214"/>
      <c r="S181" s="252">
        <f>$C181*Jahresstunden!$I$6</f>
        <v>0</v>
      </c>
      <c r="T181" s="199"/>
      <c r="U181" s="201"/>
      <c r="V181" s="214"/>
      <c r="W181" s="252">
        <f>$C181*Jahresstunden!$K$6</f>
        <v>0</v>
      </c>
      <c r="X181" s="203"/>
      <c r="Y181" s="201"/>
      <c r="Z181" s="218"/>
      <c r="AA181" s="252">
        <f>$C181*Jahresstunden!$M$6</f>
        <v>0</v>
      </c>
      <c r="AB181" s="199"/>
      <c r="AC181" s="206"/>
      <c r="AD181" s="219"/>
      <c r="AE181" s="252">
        <f>$C181*Jahresstunden!$O$6</f>
        <v>0</v>
      </c>
      <c r="AF181" s="205"/>
      <c r="AG181" s="206"/>
      <c r="AH181" s="219"/>
      <c r="AI181" s="252">
        <f>$C181*Jahresstunden!$Q$6</f>
        <v>0</v>
      </c>
      <c r="AJ181" s="205"/>
      <c r="AK181" s="206"/>
      <c r="AL181" s="312"/>
      <c r="AM181" s="329">
        <f>$C181*Jahresstunden!$S$6</f>
        <v>0</v>
      </c>
      <c r="AN181" s="307"/>
      <c r="AO181" s="206"/>
      <c r="AP181" s="312"/>
      <c r="AQ181" s="311">
        <f t="shared" ref="AQ181:AQ186" si="330">SUM(G181+K181+O181+S181+W181+AA181+AE181+AI181+AM181)</f>
        <v>0</v>
      </c>
      <c r="AR181" s="307"/>
      <c r="AS181" s="206"/>
    </row>
    <row r="182" spans="1:45" s="207" customFormat="1" ht="10.65" customHeight="1" x14ac:dyDescent="0.25">
      <c r="A182" s="363">
        <v>163</v>
      </c>
      <c r="B182" s="301" t="s">
        <v>207</v>
      </c>
      <c r="C182" s="344"/>
      <c r="D182" s="344"/>
      <c r="E182" s="355"/>
      <c r="F182" s="214"/>
      <c r="G182" s="215"/>
      <c r="H182" s="216"/>
      <c r="I182" s="217"/>
      <c r="J182" s="214"/>
      <c r="K182" s="215"/>
      <c r="L182" s="216"/>
      <c r="M182" s="201"/>
      <c r="N182" s="218"/>
      <c r="O182" s="215"/>
      <c r="P182" s="199"/>
      <c r="Q182" s="201"/>
      <c r="R182" s="214"/>
      <c r="S182" s="215"/>
      <c r="T182" s="216"/>
      <c r="U182" s="201"/>
      <c r="V182" s="214"/>
      <c r="W182" s="215"/>
      <c r="X182" s="203"/>
      <c r="Y182" s="201"/>
      <c r="Z182" s="218"/>
      <c r="AA182" s="215"/>
      <c r="AB182" s="199"/>
      <c r="AC182" s="206"/>
      <c r="AD182" s="219"/>
      <c r="AE182" s="215"/>
      <c r="AF182" s="205"/>
      <c r="AG182" s="206"/>
      <c r="AH182" s="219"/>
      <c r="AI182" s="215"/>
      <c r="AJ182" s="205"/>
      <c r="AK182" s="206"/>
      <c r="AL182" s="312"/>
      <c r="AM182" s="215"/>
      <c r="AN182" s="307"/>
      <c r="AO182" s="206"/>
      <c r="AP182" s="312"/>
      <c r="AQ182" s="311">
        <f t="shared" ref="AQ182" si="331">SUM(G182+K182+O182+S182+W182+AA182+AE182+AI182+AM182)</f>
        <v>0</v>
      </c>
      <c r="AR182" s="307"/>
      <c r="AS182" s="206"/>
    </row>
    <row r="183" spans="1:45" s="207" customFormat="1" ht="10.65" customHeight="1" x14ac:dyDescent="0.25">
      <c r="A183" s="363">
        <v>164</v>
      </c>
      <c r="B183" s="301" t="s">
        <v>206</v>
      </c>
      <c r="C183" s="344"/>
      <c r="D183" s="344"/>
      <c r="E183" s="355"/>
      <c r="F183" s="214"/>
      <c r="G183" s="215"/>
      <c r="H183" s="216"/>
      <c r="I183" s="217"/>
      <c r="J183" s="214"/>
      <c r="K183" s="215"/>
      <c r="L183" s="216"/>
      <c r="M183" s="201"/>
      <c r="N183" s="218"/>
      <c r="O183" s="215"/>
      <c r="P183" s="199"/>
      <c r="Q183" s="201"/>
      <c r="R183" s="214"/>
      <c r="S183" s="215"/>
      <c r="T183" s="216"/>
      <c r="U183" s="201"/>
      <c r="V183" s="214"/>
      <c r="W183" s="215"/>
      <c r="X183" s="203"/>
      <c r="Y183" s="201"/>
      <c r="Z183" s="218"/>
      <c r="AA183" s="215"/>
      <c r="AB183" s="199"/>
      <c r="AC183" s="206"/>
      <c r="AD183" s="219"/>
      <c r="AE183" s="215"/>
      <c r="AF183" s="205"/>
      <c r="AG183" s="206"/>
      <c r="AH183" s="219"/>
      <c r="AI183" s="215"/>
      <c r="AJ183" s="205"/>
      <c r="AK183" s="206"/>
      <c r="AL183" s="312"/>
      <c r="AM183" s="215"/>
      <c r="AN183" s="307"/>
      <c r="AO183" s="206"/>
      <c r="AP183" s="312"/>
      <c r="AQ183" s="311">
        <f t="shared" si="330"/>
        <v>0</v>
      </c>
      <c r="AR183" s="307"/>
      <c r="AS183" s="206"/>
    </row>
    <row r="184" spans="1:45" s="207" customFormat="1" ht="21.45" customHeight="1" x14ac:dyDescent="0.25">
      <c r="A184" s="363">
        <v>165</v>
      </c>
      <c r="B184" s="212" t="s">
        <v>138</v>
      </c>
      <c r="C184" s="343">
        <v>15</v>
      </c>
      <c r="D184" s="344"/>
      <c r="E184" s="355"/>
      <c r="F184" s="214"/>
      <c r="G184" s="252">
        <f>$C184*Jahresstunden!$C$6</f>
        <v>0</v>
      </c>
      <c r="H184" s="243"/>
      <c r="I184" s="200"/>
      <c r="J184" s="214"/>
      <c r="K184" s="252">
        <f>$C184*Jahresstunden!$E$6</f>
        <v>0</v>
      </c>
      <c r="L184" s="199"/>
      <c r="M184" s="201"/>
      <c r="N184" s="218"/>
      <c r="O184" s="252">
        <f>$C184*Jahresstunden!$G$6</f>
        <v>0</v>
      </c>
      <c r="P184" s="199"/>
      <c r="Q184" s="201"/>
      <c r="R184" s="214"/>
      <c r="S184" s="252">
        <f>$C184*Jahresstunden!$I$6</f>
        <v>0</v>
      </c>
      <c r="T184" s="199"/>
      <c r="U184" s="201"/>
      <c r="V184" s="214"/>
      <c r="W184" s="252">
        <f>$C184*Jahresstunden!$K$6</f>
        <v>0</v>
      </c>
      <c r="X184" s="203"/>
      <c r="Y184" s="201"/>
      <c r="Z184" s="218"/>
      <c r="AA184" s="252">
        <f>$C184*Jahresstunden!$M$6</f>
        <v>0</v>
      </c>
      <c r="AB184" s="199"/>
      <c r="AC184" s="206"/>
      <c r="AD184" s="219"/>
      <c r="AE184" s="252">
        <f>$C184*Jahresstunden!$O$6</f>
        <v>0</v>
      </c>
      <c r="AF184" s="205"/>
      <c r="AG184" s="206"/>
      <c r="AH184" s="219"/>
      <c r="AI184" s="252">
        <f>$C184*Jahresstunden!$Q$6</f>
        <v>0</v>
      </c>
      <c r="AJ184" s="205"/>
      <c r="AK184" s="206"/>
      <c r="AL184" s="312"/>
      <c r="AM184" s="252">
        <f>$C184*Jahresstunden!$S$6</f>
        <v>0</v>
      </c>
      <c r="AN184" s="307"/>
      <c r="AO184" s="206"/>
      <c r="AP184" s="312"/>
      <c r="AQ184" s="311">
        <f t="shared" si="330"/>
        <v>0</v>
      </c>
      <c r="AR184" s="307"/>
      <c r="AS184" s="206"/>
    </row>
    <row r="185" spans="1:45" s="207" customFormat="1" ht="10.65" customHeight="1" x14ac:dyDescent="0.25">
      <c r="A185" s="363">
        <v>166</v>
      </c>
      <c r="B185" s="301" t="s">
        <v>137</v>
      </c>
      <c r="C185" s="431">
        <v>1</v>
      </c>
      <c r="D185" s="350"/>
      <c r="E185" s="357">
        <f t="shared" ref="E185" si="332">C185+(D185/60)</f>
        <v>1</v>
      </c>
      <c r="F185" s="197"/>
      <c r="G185" s="252">
        <f t="shared" ref="G185" si="333">$E185*F185</f>
        <v>0</v>
      </c>
      <c r="H185" s="199"/>
      <c r="I185" s="200"/>
      <c r="J185" s="197"/>
      <c r="K185" s="252">
        <f t="shared" ref="K185" si="334">$E185*J185</f>
        <v>0</v>
      </c>
      <c r="L185" s="199"/>
      <c r="M185" s="201"/>
      <c r="N185" s="197"/>
      <c r="O185" s="252">
        <f>$E185*N185</f>
        <v>0</v>
      </c>
      <c r="P185" s="202"/>
      <c r="Q185" s="201"/>
      <c r="R185" s="197"/>
      <c r="S185" s="252">
        <f>$E185*R185</f>
        <v>0</v>
      </c>
      <c r="T185" s="199"/>
      <c r="U185" s="201"/>
      <c r="V185" s="197"/>
      <c r="W185" s="252">
        <f t="shared" ref="W185" si="335">$E185*V185</f>
        <v>0</v>
      </c>
      <c r="X185" s="203"/>
      <c r="Y185" s="201"/>
      <c r="Z185" s="197"/>
      <c r="AA185" s="252">
        <f t="shared" ref="AA185" si="336">$E185*Z185</f>
        <v>0</v>
      </c>
      <c r="AB185" s="199"/>
      <c r="AC185" s="204"/>
      <c r="AD185" s="197"/>
      <c r="AE185" s="252">
        <f t="shared" ref="AE185" si="337">$E185*AD185</f>
        <v>0</v>
      </c>
      <c r="AF185" s="205"/>
      <c r="AG185" s="204"/>
      <c r="AH185" s="197"/>
      <c r="AI185" s="252">
        <f t="shared" ref="AI185" si="338">$E185*AH185</f>
        <v>0</v>
      </c>
      <c r="AJ185" s="259"/>
      <c r="AK185" s="206"/>
      <c r="AL185" s="197"/>
      <c r="AM185" s="252">
        <f t="shared" ref="AM185" si="339">$E185*AL185</f>
        <v>0</v>
      </c>
      <c r="AN185" s="306"/>
      <c r="AO185" s="206"/>
      <c r="AP185" s="310">
        <f t="shared" ref="AP185" si="340">SUM(F185+J185+N185+R185+V185+Z185+AD185+AH185+AL185)</f>
        <v>0</v>
      </c>
      <c r="AQ185" s="311">
        <f t="shared" si="330"/>
        <v>0</v>
      </c>
      <c r="AR185" s="205"/>
      <c r="AS185" s="206"/>
    </row>
    <row r="186" spans="1:45" s="207" customFormat="1" ht="10.65" customHeight="1" x14ac:dyDescent="0.25">
      <c r="A186" s="363">
        <v>167</v>
      </c>
      <c r="B186" s="301" t="s">
        <v>131</v>
      </c>
      <c r="C186" s="344"/>
      <c r="D186" s="353"/>
      <c r="E186" s="352"/>
      <c r="F186" s="214"/>
      <c r="G186" s="215"/>
      <c r="H186" s="216"/>
      <c r="I186" s="217"/>
      <c r="J186" s="214"/>
      <c r="K186" s="215"/>
      <c r="L186" s="216"/>
      <c r="M186" s="201"/>
      <c r="N186" s="218"/>
      <c r="O186" s="215"/>
      <c r="P186" s="199"/>
      <c r="Q186" s="201"/>
      <c r="R186" s="214"/>
      <c r="S186" s="215"/>
      <c r="T186" s="216"/>
      <c r="U186" s="201"/>
      <c r="V186" s="214"/>
      <c r="W186" s="215"/>
      <c r="X186" s="203"/>
      <c r="Y186" s="201"/>
      <c r="Z186" s="218"/>
      <c r="AA186" s="215"/>
      <c r="AB186" s="199"/>
      <c r="AC186" s="206"/>
      <c r="AD186" s="219"/>
      <c r="AE186" s="215"/>
      <c r="AF186" s="205"/>
      <c r="AG186" s="206"/>
      <c r="AH186" s="219"/>
      <c r="AI186" s="215"/>
      <c r="AJ186" s="205"/>
      <c r="AK186" s="206"/>
      <c r="AL186" s="312"/>
      <c r="AM186" s="215"/>
      <c r="AN186" s="307"/>
      <c r="AO186" s="206"/>
      <c r="AP186" s="310"/>
      <c r="AQ186" s="311">
        <f t="shared" si="330"/>
        <v>0</v>
      </c>
      <c r="AR186" s="199"/>
      <c r="AS186" s="206"/>
    </row>
    <row r="187" spans="1:45" s="207" customFormat="1" ht="10.65" customHeight="1" x14ac:dyDescent="0.25">
      <c r="A187" s="363">
        <v>168</v>
      </c>
      <c r="B187" s="237" t="s">
        <v>46</v>
      </c>
      <c r="C187" s="345"/>
      <c r="D187" s="345"/>
      <c r="E187" s="354"/>
      <c r="F187" s="223"/>
      <c r="G187" s="261"/>
      <c r="H187" s="336">
        <f>SUM(G181:G186)</f>
        <v>0</v>
      </c>
      <c r="I187" s="253"/>
      <c r="J187" s="223"/>
      <c r="K187" s="261"/>
      <c r="L187" s="336">
        <f>SUM(K181:K186)</f>
        <v>0</v>
      </c>
      <c r="M187" s="227"/>
      <c r="N187" s="245"/>
      <c r="O187" s="261"/>
      <c r="P187" s="336">
        <f>SUM(O181:O186)</f>
        <v>0</v>
      </c>
      <c r="Q187" s="227"/>
      <c r="R187" s="223"/>
      <c r="S187" s="261"/>
      <c r="T187" s="336">
        <f>SUM(S181:S186)</f>
        <v>0</v>
      </c>
      <c r="U187" s="227"/>
      <c r="V187" s="223"/>
      <c r="W187" s="261"/>
      <c r="X187" s="336">
        <f>SUM(W181:W186)</f>
        <v>0</v>
      </c>
      <c r="Y187" s="227"/>
      <c r="Z187" s="245"/>
      <c r="AA187" s="261"/>
      <c r="AB187" s="336">
        <f>SUM(AA181:AA186)</f>
        <v>0</v>
      </c>
      <c r="AC187" s="231"/>
      <c r="AD187" s="249"/>
      <c r="AE187" s="261"/>
      <c r="AF187" s="336">
        <f>SUM(AE181:AE186)</f>
        <v>0</v>
      </c>
      <c r="AG187" s="231"/>
      <c r="AH187" s="249"/>
      <c r="AI187" s="261"/>
      <c r="AJ187" s="336">
        <f>SUM(AI181:AI186)</f>
        <v>0</v>
      </c>
      <c r="AK187" s="231"/>
      <c r="AL187" s="318"/>
      <c r="AM187" s="326"/>
      <c r="AN187" s="336">
        <f>SUM(AM181:AM186)</f>
        <v>0</v>
      </c>
      <c r="AO187" s="231"/>
      <c r="AP187" s="318"/>
      <c r="AQ187" s="334">
        <f>SUM(H187+L187+P187+T187+X187+AB187+AF187+AJ187+AN187)</f>
        <v>0</v>
      </c>
      <c r="AR187" s="336">
        <f>SUM(AQ181:AQ186)</f>
        <v>0</v>
      </c>
      <c r="AS187" s="206"/>
    </row>
    <row r="188" spans="1:45" s="207" customFormat="1" ht="12.6" customHeight="1" x14ac:dyDescent="0.25">
      <c r="A188" s="363"/>
      <c r="B188" s="212"/>
      <c r="C188" s="344"/>
      <c r="D188" s="344"/>
      <c r="E188" s="355"/>
      <c r="F188" s="214"/>
      <c r="G188" s="252"/>
      <c r="H188" s="243"/>
      <c r="I188" s="200"/>
      <c r="J188" s="214"/>
      <c r="K188" s="252"/>
      <c r="L188" s="199"/>
      <c r="M188" s="201"/>
      <c r="N188" s="218"/>
      <c r="O188" s="252"/>
      <c r="P188" s="199"/>
      <c r="Q188" s="201"/>
      <c r="R188" s="214"/>
      <c r="S188" s="252"/>
      <c r="T188" s="199"/>
      <c r="U188" s="201"/>
      <c r="V188" s="214"/>
      <c r="W188" s="252"/>
      <c r="X188" s="203"/>
      <c r="Y188" s="201"/>
      <c r="Z188" s="218"/>
      <c r="AA188" s="252"/>
      <c r="AB188" s="199"/>
      <c r="AC188" s="206"/>
      <c r="AD188" s="219"/>
      <c r="AE188" s="252"/>
      <c r="AF188" s="205"/>
      <c r="AG188" s="206"/>
      <c r="AH188" s="219"/>
      <c r="AI188" s="252"/>
      <c r="AJ188" s="205"/>
      <c r="AK188" s="206"/>
      <c r="AL188" s="312"/>
      <c r="AM188" s="329"/>
      <c r="AN188" s="307"/>
      <c r="AO188" s="206"/>
      <c r="AP188" s="312"/>
      <c r="AQ188" s="329"/>
      <c r="AR188" s="307"/>
      <c r="AS188" s="206"/>
    </row>
    <row r="189" spans="1:45" s="207" customFormat="1" ht="21.45" customHeight="1" x14ac:dyDescent="0.25">
      <c r="A189" s="363">
        <v>169</v>
      </c>
      <c r="B189" s="469" t="s">
        <v>233</v>
      </c>
      <c r="C189" s="470">
        <v>0.75</v>
      </c>
      <c r="D189" s="345"/>
      <c r="E189" s="354"/>
      <c r="F189" s="471"/>
      <c r="G189" s="261">
        <f>$C189*Jahresstunden!$C$6*Jahresstunden!$C37</f>
        <v>0</v>
      </c>
      <c r="H189" s="472">
        <f>G189</f>
        <v>0</v>
      </c>
      <c r="I189" s="253"/>
      <c r="J189" s="223"/>
      <c r="K189" s="261">
        <f>$C189*Jahresstunden!$E$6*Jahresstunden!$E37</f>
        <v>0</v>
      </c>
      <c r="L189" s="472">
        <f>K189</f>
        <v>0</v>
      </c>
      <c r="M189" s="227"/>
      <c r="N189" s="245"/>
      <c r="O189" s="261">
        <f>$C189*Jahresstunden!$G$6*Jahresstunden!$G37</f>
        <v>0</v>
      </c>
      <c r="P189" s="472">
        <f>O189</f>
        <v>0</v>
      </c>
      <c r="Q189" s="227"/>
      <c r="R189" s="223"/>
      <c r="S189" s="261">
        <f>$C189*Jahresstunden!$I$6*Jahresstunden!$I37</f>
        <v>0</v>
      </c>
      <c r="T189" s="472">
        <f>S189</f>
        <v>0</v>
      </c>
      <c r="U189" s="227"/>
      <c r="V189" s="223"/>
      <c r="W189" s="261">
        <f>$C189*Jahresstunden!$K$6*Jahresstunden!$K37</f>
        <v>0</v>
      </c>
      <c r="X189" s="472">
        <f>W189</f>
        <v>0</v>
      </c>
      <c r="Y189" s="227"/>
      <c r="Z189" s="245"/>
      <c r="AA189" s="261">
        <f>$C189*Jahresstunden!$M$6*Jahresstunden!$M37</f>
        <v>0</v>
      </c>
      <c r="AB189" s="472">
        <f>AA189</f>
        <v>0</v>
      </c>
      <c r="AC189" s="231"/>
      <c r="AD189" s="249"/>
      <c r="AE189" s="261">
        <f>$C189*Jahresstunden!$O$6*Jahresstunden!$O37</f>
        <v>0</v>
      </c>
      <c r="AF189" s="472">
        <f>AE189</f>
        <v>0</v>
      </c>
      <c r="AG189" s="231"/>
      <c r="AH189" s="249"/>
      <c r="AI189" s="261">
        <f>$C189*Jahresstunden!$Q$6*Jahresstunden!$Q37</f>
        <v>0</v>
      </c>
      <c r="AJ189" s="472">
        <f>AI189</f>
        <v>0</v>
      </c>
      <c r="AK189" s="231"/>
      <c r="AL189" s="318"/>
      <c r="AM189" s="261">
        <f>$C189*Jahresstunden!$S$6*Jahresstunden!$S37</f>
        <v>0</v>
      </c>
      <c r="AN189" s="472">
        <f>AM189</f>
        <v>0</v>
      </c>
      <c r="AO189" s="231"/>
      <c r="AP189" s="318"/>
      <c r="AQ189" s="334">
        <f>SUM(H189+L189+P189+T189+X189+AB189+AF189+AJ189+AN189)</f>
        <v>0</v>
      </c>
      <c r="AR189" s="336">
        <f>SUM(AQ189)</f>
        <v>0</v>
      </c>
      <c r="AS189" s="206"/>
    </row>
    <row r="190" spans="1:45" s="207" customFormat="1" x14ac:dyDescent="0.25">
      <c r="A190" s="363"/>
      <c r="B190" s="212"/>
      <c r="C190" s="346"/>
      <c r="D190" s="344"/>
      <c r="E190" s="355"/>
      <c r="F190" s="270"/>
      <c r="G190" s="252"/>
      <c r="H190" s="199"/>
      <c r="I190" s="200"/>
      <c r="J190" s="214"/>
      <c r="K190" s="252"/>
      <c r="L190" s="199"/>
      <c r="M190" s="201"/>
      <c r="N190" s="218"/>
      <c r="O190" s="252"/>
      <c r="P190" s="199"/>
      <c r="Q190" s="201"/>
      <c r="R190" s="214"/>
      <c r="S190" s="252"/>
      <c r="T190" s="199"/>
      <c r="U190" s="201"/>
      <c r="V190" s="214"/>
      <c r="W190" s="252"/>
      <c r="X190" s="203"/>
      <c r="Y190" s="201"/>
      <c r="Z190" s="218"/>
      <c r="AA190" s="252"/>
      <c r="AB190" s="199"/>
      <c r="AC190" s="206"/>
      <c r="AD190" s="219"/>
      <c r="AE190" s="272"/>
      <c r="AF190" s="205"/>
      <c r="AG190" s="206"/>
      <c r="AH190" s="219"/>
      <c r="AI190" s="272"/>
      <c r="AJ190" s="205"/>
      <c r="AK190" s="206"/>
      <c r="AL190" s="312"/>
      <c r="AM190" s="329"/>
      <c r="AN190" s="307"/>
      <c r="AO190" s="206"/>
      <c r="AP190" s="312"/>
      <c r="AQ190" s="329"/>
      <c r="AR190" s="307"/>
      <c r="AS190" s="206"/>
    </row>
    <row r="191" spans="1:45" s="207" customFormat="1" ht="21.45" customHeight="1" x14ac:dyDescent="0.25">
      <c r="A191" s="363">
        <v>170</v>
      </c>
      <c r="B191" s="469" t="s">
        <v>209</v>
      </c>
      <c r="C191" s="345"/>
      <c r="D191" s="345"/>
      <c r="E191" s="354"/>
      <c r="F191" s="223"/>
      <c r="G191" s="261">
        <f>Jahresstunden!$C34*0.05</f>
        <v>0</v>
      </c>
      <c r="H191" s="473">
        <f>G191</f>
        <v>0</v>
      </c>
      <c r="I191" s="253"/>
      <c r="J191" s="223"/>
      <c r="K191" s="261">
        <f>Jahresstunden!$E34*0.05</f>
        <v>0</v>
      </c>
      <c r="L191" s="473">
        <f>K191</f>
        <v>0</v>
      </c>
      <c r="M191" s="227"/>
      <c r="N191" s="245"/>
      <c r="O191" s="474">
        <f>Jahresstunden!$G34*0.05</f>
        <v>0</v>
      </c>
      <c r="P191" s="473">
        <f>O191</f>
        <v>0</v>
      </c>
      <c r="Q191" s="227"/>
      <c r="R191" s="223"/>
      <c r="S191" s="261">
        <f>Jahresstunden!$I34*0.05</f>
        <v>0</v>
      </c>
      <c r="T191" s="473">
        <f>S191</f>
        <v>0</v>
      </c>
      <c r="U191" s="227"/>
      <c r="V191" s="223"/>
      <c r="W191" s="261">
        <f>Jahresstunden!$K34*0.05</f>
        <v>0</v>
      </c>
      <c r="X191" s="473">
        <f>W191</f>
        <v>0</v>
      </c>
      <c r="Y191" s="227"/>
      <c r="Z191" s="245"/>
      <c r="AA191" s="261">
        <f>Jahresstunden!$M34*0.05</f>
        <v>0</v>
      </c>
      <c r="AB191" s="473">
        <f>AA191</f>
        <v>0</v>
      </c>
      <c r="AC191" s="231"/>
      <c r="AD191" s="249"/>
      <c r="AE191" s="261">
        <f>Jahresstunden!$O34*0.05</f>
        <v>0</v>
      </c>
      <c r="AF191" s="473">
        <f>AE191</f>
        <v>0</v>
      </c>
      <c r="AG191" s="231"/>
      <c r="AH191" s="249"/>
      <c r="AI191" s="261">
        <f>Jahresstunden!$Q34*0.05</f>
        <v>0</v>
      </c>
      <c r="AJ191" s="473">
        <f>AI191</f>
        <v>0</v>
      </c>
      <c r="AK191" s="231"/>
      <c r="AL191" s="318"/>
      <c r="AM191" s="261">
        <f>Jahresstunden!$S34*0.05</f>
        <v>0</v>
      </c>
      <c r="AN191" s="473">
        <f>AM191</f>
        <v>0</v>
      </c>
      <c r="AO191" s="231"/>
      <c r="AP191" s="318"/>
      <c r="AQ191" s="334">
        <f>SUM(H191+L191+P191+T191+X191+AB191+AF191+AJ191+AN191)</f>
        <v>0</v>
      </c>
      <c r="AR191" s="336">
        <f>SUM(AQ191)</f>
        <v>0</v>
      </c>
      <c r="AS191" s="206"/>
    </row>
    <row r="192" spans="1:45" s="207" customFormat="1" x14ac:dyDescent="0.25">
      <c r="A192" s="363"/>
      <c r="B192" s="233"/>
      <c r="C192" s="344"/>
      <c r="D192" s="344"/>
      <c r="E192" s="355"/>
      <c r="F192" s="214"/>
      <c r="G192" s="213"/>
      <c r="H192" s="273"/>
      <c r="I192" s="217"/>
      <c r="J192" s="214"/>
      <c r="K192" s="213"/>
      <c r="L192" s="238"/>
      <c r="M192" s="201"/>
      <c r="N192" s="218"/>
      <c r="O192" s="251"/>
      <c r="P192" s="238"/>
      <c r="Q192" s="201"/>
      <c r="R192" s="214"/>
      <c r="S192" s="213"/>
      <c r="T192" s="238"/>
      <c r="U192" s="201"/>
      <c r="V192" s="214"/>
      <c r="W192" s="213"/>
      <c r="X192" s="238"/>
      <c r="Y192" s="201"/>
      <c r="Z192" s="218"/>
      <c r="AA192" s="251"/>
      <c r="AB192" s="238"/>
      <c r="AC192" s="206"/>
      <c r="AD192" s="219"/>
      <c r="AE192" s="236"/>
      <c r="AF192" s="238"/>
      <c r="AG192" s="206"/>
      <c r="AH192" s="219"/>
      <c r="AI192" s="236"/>
      <c r="AJ192" s="238"/>
      <c r="AK192" s="206"/>
      <c r="AL192" s="312"/>
      <c r="AM192" s="321"/>
      <c r="AN192" s="315"/>
      <c r="AO192" s="206"/>
      <c r="AP192" s="312"/>
      <c r="AQ192" s="321"/>
      <c r="AR192" s="315"/>
      <c r="AS192" s="206"/>
    </row>
    <row r="193" spans="1:45" s="207" customFormat="1" ht="16.8" x14ac:dyDescent="0.25">
      <c r="A193" s="363">
        <v>171</v>
      </c>
      <c r="B193" s="301" t="s">
        <v>208</v>
      </c>
      <c r="C193" s="344"/>
      <c r="D193" s="344"/>
      <c r="E193" s="355"/>
      <c r="F193" s="214"/>
      <c r="G193" s="215"/>
      <c r="H193" s="271"/>
      <c r="I193" s="200"/>
      <c r="J193" s="214"/>
      <c r="K193" s="215"/>
      <c r="L193" s="273"/>
      <c r="M193" s="201"/>
      <c r="N193" s="218"/>
      <c r="O193" s="215"/>
      <c r="P193" s="273"/>
      <c r="Q193" s="201"/>
      <c r="R193" s="214"/>
      <c r="S193" s="215"/>
      <c r="T193" s="273"/>
      <c r="U193" s="201"/>
      <c r="V193" s="214"/>
      <c r="W193" s="215"/>
      <c r="X193" s="273"/>
      <c r="Y193" s="201"/>
      <c r="Z193" s="218"/>
      <c r="AA193" s="215"/>
      <c r="AB193" s="273"/>
      <c r="AC193" s="206"/>
      <c r="AD193" s="219"/>
      <c r="AE193" s="215"/>
      <c r="AF193" s="273"/>
      <c r="AG193" s="206"/>
      <c r="AH193" s="219"/>
      <c r="AI193" s="215"/>
      <c r="AJ193" s="273"/>
      <c r="AK193" s="206"/>
      <c r="AL193" s="312"/>
      <c r="AM193" s="215"/>
      <c r="AN193" s="273"/>
      <c r="AO193" s="206"/>
      <c r="AP193" s="312"/>
      <c r="AQ193" s="337">
        <v>0</v>
      </c>
      <c r="AR193" s="307"/>
      <c r="AS193" s="206"/>
    </row>
    <row r="194" spans="1:45" s="207" customFormat="1" ht="19.8" customHeight="1" x14ac:dyDescent="0.25">
      <c r="A194" s="363">
        <v>172</v>
      </c>
      <c r="B194" s="301" t="s">
        <v>41</v>
      </c>
      <c r="C194" s="344"/>
      <c r="D194" s="344"/>
      <c r="E194" s="355"/>
      <c r="F194" s="214"/>
      <c r="G194" s="215"/>
      <c r="H194" s="271"/>
      <c r="I194" s="200"/>
      <c r="J194" s="214"/>
      <c r="K194" s="215"/>
      <c r="L194" s="273"/>
      <c r="M194" s="201"/>
      <c r="N194" s="218"/>
      <c r="O194" s="215"/>
      <c r="P194" s="273"/>
      <c r="Q194" s="201"/>
      <c r="R194" s="214"/>
      <c r="S194" s="215"/>
      <c r="T194" s="273"/>
      <c r="U194" s="201"/>
      <c r="V194" s="214"/>
      <c r="W194" s="215"/>
      <c r="X194" s="273"/>
      <c r="Y194" s="201"/>
      <c r="Z194" s="218"/>
      <c r="AA194" s="215"/>
      <c r="AB194" s="273"/>
      <c r="AC194" s="206"/>
      <c r="AD194" s="219"/>
      <c r="AE194" s="215"/>
      <c r="AF194" s="273"/>
      <c r="AG194" s="206"/>
      <c r="AH194" s="219"/>
      <c r="AI194" s="215"/>
      <c r="AJ194" s="273"/>
      <c r="AK194" s="206"/>
      <c r="AL194" s="312"/>
      <c r="AM194" s="215"/>
      <c r="AN194" s="273"/>
      <c r="AO194" s="206"/>
      <c r="AP194" s="312"/>
      <c r="AQ194" s="337">
        <v>0</v>
      </c>
      <c r="AR194" s="307"/>
      <c r="AS194" s="206"/>
    </row>
    <row r="195" spans="1:45" s="207" customFormat="1" ht="20.399999999999999" customHeight="1" x14ac:dyDescent="0.25">
      <c r="A195" s="363">
        <v>173</v>
      </c>
      <c r="B195" s="301" t="s">
        <v>41</v>
      </c>
      <c r="C195" s="432"/>
      <c r="D195" s="350"/>
      <c r="E195" s="357">
        <f t="shared" ref="E195" si="341">C195+(D195/60)</f>
        <v>0</v>
      </c>
      <c r="F195" s="197"/>
      <c r="G195" s="252">
        <f>$C195*F195</f>
        <v>0</v>
      </c>
      <c r="H195" s="199"/>
      <c r="I195" s="200"/>
      <c r="J195" s="197"/>
      <c r="K195" s="252">
        <f>$C195*J195</f>
        <v>0</v>
      </c>
      <c r="L195" s="199"/>
      <c r="M195" s="201"/>
      <c r="N195" s="197"/>
      <c r="O195" s="252">
        <f>$C195*N195</f>
        <v>0</v>
      </c>
      <c r="P195" s="199"/>
      <c r="Q195" s="201"/>
      <c r="R195" s="197"/>
      <c r="S195" s="252">
        <f>$C195*R195</f>
        <v>0</v>
      </c>
      <c r="T195" s="199"/>
      <c r="U195" s="201"/>
      <c r="V195" s="197"/>
      <c r="W195" s="252">
        <f>$C195*V195</f>
        <v>0</v>
      </c>
      <c r="X195" s="203"/>
      <c r="Y195" s="201">
        <v>4</v>
      </c>
      <c r="Z195" s="197"/>
      <c r="AA195" s="252">
        <f>$C195*Z195</f>
        <v>0</v>
      </c>
      <c r="AB195" s="199"/>
      <c r="AC195" s="206"/>
      <c r="AD195" s="197"/>
      <c r="AE195" s="252">
        <f>$C195*AD195</f>
        <v>0</v>
      </c>
      <c r="AF195" s="205"/>
      <c r="AG195" s="206"/>
      <c r="AH195" s="197"/>
      <c r="AI195" s="252">
        <f>$C195*AH195</f>
        <v>0</v>
      </c>
      <c r="AJ195" s="205"/>
      <c r="AK195" s="206"/>
      <c r="AL195" s="197"/>
      <c r="AM195" s="329"/>
      <c r="AN195" s="307"/>
      <c r="AO195" s="206"/>
      <c r="AP195" s="338">
        <v>0</v>
      </c>
      <c r="AQ195" s="329">
        <f>$C195*AP195</f>
        <v>0</v>
      </c>
      <c r="AR195" s="307"/>
      <c r="AS195" s="206"/>
    </row>
    <row r="196" spans="1:45" s="207" customFormat="1" x14ac:dyDescent="0.25">
      <c r="A196" s="363">
        <v>174</v>
      </c>
      <c r="B196" s="237" t="s">
        <v>24</v>
      </c>
      <c r="C196" s="345"/>
      <c r="D196" s="345"/>
      <c r="E196" s="354"/>
      <c r="F196" s="223"/>
      <c r="G196" s="221"/>
      <c r="H196" s="224">
        <f>SUM(G193:G195)</f>
        <v>0</v>
      </c>
      <c r="I196" s="255"/>
      <c r="J196" s="223"/>
      <c r="K196" s="221"/>
      <c r="L196" s="224">
        <f>SUM(K193:K195)</f>
        <v>0</v>
      </c>
      <c r="M196" s="227"/>
      <c r="N196" s="245"/>
      <c r="O196" s="246"/>
      <c r="P196" s="224">
        <f>SUM(O193:O195)</f>
        <v>0</v>
      </c>
      <c r="Q196" s="227"/>
      <c r="R196" s="223"/>
      <c r="S196" s="221"/>
      <c r="T196" s="224">
        <f>SUM(S193:S195)</f>
        <v>0</v>
      </c>
      <c r="U196" s="227"/>
      <c r="V196" s="223"/>
      <c r="W196" s="221"/>
      <c r="X196" s="224">
        <f>SUM(W193:W195)</f>
        <v>0</v>
      </c>
      <c r="Y196" s="227"/>
      <c r="Z196" s="245"/>
      <c r="AA196" s="246"/>
      <c r="AB196" s="224">
        <f>SUM(AA193:AA195)</f>
        <v>0</v>
      </c>
      <c r="AC196" s="231"/>
      <c r="AD196" s="249"/>
      <c r="AE196" s="230"/>
      <c r="AF196" s="224">
        <f>SUM(AE193:AE195)</f>
        <v>0</v>
      </c>
      <c r="AG196" s="231"/>
      <c r="AH196" s="249"/>
      <c r="AI196" s="230"/>
      <c r="AJ196" s="224">
        <f>SUM(AI193:AI195)</f>
        <v>0</v>
      </c>
      <c r="AK196" s="231"/>
      <c r="AL196" s="318"/>
      <c r="AM196" s="319"/>
      <c r="AN196" s="224">
        <f>SUM(AM193:AM195)</f>
        <v>0</v>
      </c>
      <c r="AO196" s="231"/>
      <c r="AP196" s="318"/>
      <c r="AQ196" s="334">
        <f>SUM(H196+L196+P196+T196+X196+AB196+AF196+AJ196+AN196)</f>
        <v>0</v>
      </c>
      <c r="AR196" s="336">
        <f>SUM(AQ196)</f>
        <v>0</v>
      </c>
      <c r="AS196" s="206"/>
    </row>
    <row r="197" spans="1:45" s="207" customFormat="1" x14ac:dyDescent="0.25">
      <c r="A197" s="363"/>
      <c r="B197" s="233"/>
      <c r="C197" s="344"/>
      <c r="D197" s="344"/>
      <c r="E197" s="355"/>
      <c r="F197" s="214"/>
      <c r="G197" s="213"/>
      <c r="H197" s="203"/>
      <c r="I197" s="256"/>
      <c r="J197" s="214"/>
      <c r="K197" s="213"/>
      <c r="L197" s="199"/>
      <c r="M197" s="201"/>
      <c r="N197" s="218"/>
      <c r="O197" s="251"/>
      <c r="P197" s="199"/>
      <c r="Q197" s="201"/>
      <c r="R197" s="214"/>
      <c r="S197" s="213"/>
      <c r="T197" s="203"/>
      <c r="U197" s="201"/>
      <c r="V197" s="214"/>
      <c r="W197" s="213"/>
      <c r="X197" s="203"/>
      <c r="Y197" s="201"/>
      <c r="Z197" s="218"/>
      <c r="AA197" s="251"/>
      <c r="AB197" s="199"/>
      <c r="AC197" s="206"/>
      <c r="AD197" s="219"/>
      <c r="AE197" s="236"/>
      <c r="AF197" s="205"/>
      <c r="AG197" s="206"/>
      <c r="AH197" s="219"/>
      <c r="AI197" s="236"/>
      <c r="AJ197" s="205"/>
      <c r="AK197" s="206"/>
      <c r="AL197" s="312"/>
      <c r="AM197" s="321"/>
      <c r="AN197" s="307"/>
      <c r="AO197" s="206"/>
      <c r="AP197" s="312"/>
      <c r="AQ197" s="321"/>
      <c r="AR197" s="307"/>
      <c r="AS197" s="206"/>
    </row>
    <row r="198" spans="1:45" s="207" customFormat="1" ht="21" customHeight="1" x14ac:dyDescent="0.25">
      <c r="A198" s="363">
        <v>175</v>
      </c>
      <c r="B198" s="233" t="s">
        <v>232</v>
      </c>
      <c r="C198" s="344"/>
      <c r="D198" s="344"/>
      <c r="E198" s="355"/>
      <c r="F198" s="214"/>
      <c r="G198" s="433">
        <f>Jahresstunden!$C32</f>
        <v>0</v>
      </c>
      <c r="H198" s="434">
        <f>Jahresstunden!$C32</f>
        <v>0</v>
      </c>
      <c r="I198" s="435"/>
      <c r="J198" s="436"/>
      <c r="K198" s="433">
        <f>Jahresstunden!$E32</f>
        <v>0</v>
      </c>
      <c r="L198" s="434">
        <f>Jahresstunden!$E32</f>
        <v>0</v>
      </c>
      <c r="M198" s="265"/>
      <c r="N198" s="437"/>
      <c r="O198" s="433">
        <f>Jahresstunden!$G32</f>
        <v>0</v>
      </c>
      <c r="P198" s="434">
        <f>Jahresstunden!$G32</f>
        <v>0</v>
      </c>
      <c r="Q198" s="265"/>
      <c r="R198" s="436"/>
      <c r="S198" s="433">
        <f>Jahresstunden!$I32</f>
        <v>0</v>
      </c>
      <c r="T198" s="434">
        <f>Jahresstunden!$I32</f>
        <v>0</v>
      </c>
      <c r="U198" s="265"/>
      <c r="V198" s="436"/>
      <c r="W198" s="433">
        <f>Jahresstunden!$K32</f>
        <v>0</v>
      </c>
      <c r="X198" s="434">
        <f>Jahresstunden!$K32</f>
        <v>0</v>
      </c>
      <c r="Y198" s="265"/>
      <c r="Z198" s="437"/>
      <c r="AA198" s="433">
        <f>Jahresstunden!$M32</f>
        <v>0</v>
      </c>
      <c r="AB198" s="434">
        <f>Jahresstunden!$M32</f>
        <v>0</v>
      </c>
      <c r="AC198" s="267"/>
      <c r="AD198" s="438"/>
      <c r="AE198" s="263">
        <f>Jahresstunden!$O32</f>
        <v>0</v>
      </c>
      <c r="AF198" s="439">
        <f>Jahresstunden!$O32</f>
        <v>0</v>
      </c>
      <c r="AG198" s="267"/>
      <c r="AH198" s="438"/>
      <c r="AI198" s="263">
        <f>Jahresstunden!$Q32</f>
        <v>0</v>
      </c>
      <c r="AJ198" s="434">
        <f>Jahresstunden!$Q32</f>
        <v>0</v>
      </c>
      <c r="AK198" s="267"/>
      <c r="AL198" s="335"/>
      <c r="AM198" s="433">
        <f>Jahresstunden!$S32</f>
        <v>0</v>
      </c>
      <c r="AN198" s="434">
        <f>Jahresstunden!$S32</f>
        <v>0</v>
      </c>
      <c r="AO198" s="206"/>
      <c r="AP198" s="312"/>
      <c r="AQ198" s="450">
        <f>SUM(H198+L198+P198+T198+X198+AB198+AF198+AJ198+AN198)</f>
        <v>0</v>
      </c>
      <c r="AR198" s="465">
        <f>SUM(AQ198)</f>
        <v>0</v>
      </c>
      <c r="AS198" s="206"/>
    </row>
    <row r="199" spans="1:45" s="207" customFormat="1" ht="16.8" x14ac:dyDescent="0.25">
      <c r="A199" s="363"/>
      <c r="B199" s="233" t="s">
        <v>242</v>
      </c>
      <c r="C199" s="344"/>
      <c r="D199" s="344"/>
      <c r="E199" s="355"/>
      <c r="F199" s="214"/>
      <c r="G199" s="475">
        <f>SUM(G6:G197)</f>
        <v>0</v>
      </c>
      <c r="H199" s="476">
        <f>SUM(H6:H196)</f>
        <v>0</v>
      </c>
      <c r="I199" s="442"/>
      <c r="J199" s="436"/>
      <c r="K199" s="440"/>
      <c r="L199" s="441"/>
      <c r="M199" s="265"/>
      <c r="N199" s="437"/>
      <c r="O199" s="440"/>
      <c r="P199" s="441"/>
      <c r="Q199" s="265"/>
      <c r="R199" s="436"/>
      <c r="S199" s="440"/>
      <c r="T199" s="441"/>
      <c r="U199" s="265"/>
      <c r="V199" s="436"/>
      <c r="W199" s="440"/>
      <c r="X199" s="441"/>
      <c r="Y199" s="265"/>
      <c r="Z199" s="437"/>
      <c r="AA199" s="440"/>
      <c r="AB199" s="441"/>
      <c r="AC199" s="267"/>
      <c r="AD199" s="438"/>
      <c r="AE199" s="443"/>
      <c r="AF199" s="268"/>
      <c r="AG199" s="267"/>
      <c r="AH199" s="438"/>
      <c r="AI199" s="443"/>
      <c r="AJ199" s="268"/>
      <c r="AK199" s="267"/>
      <c r="AL199" s="335"/>
      <c r="AM199" s="444"/>
      <c r="AN199" s="328"/>
      <c r="AO199" s="206"/>
      <c r="AP199" s="312"/>
      <c r="AQ199" s="321"/>
      <c r="AR199" s="307"/>
      <c r="AS199" s="206"/>
    </row>
    <row r="200" spans="1:45" s="207" customFormat="1" ht="16.8" x14ac:dyDescent="0.25">
      <c r="A200" s="363">
        <v>176</v>
      </c>
      <c r="B200" s="233" t="s">
        <v>244</v>
      </c>
      <c r="C200" s="344"/>
      <c r="D200" s="344"/>
      <c r="E200" s="355"/>
      <c r="F200" s="214"/>
      <c r="G200" s="433">
        <f>SUM(G4:G198)</f>
        <v>0</v>
      </c>
      <c r="H200" s="434">
        <f>SUM(H4:H198)</f>
        <v>0</v>
      </c>
      <c r="I200" s="264"/>
      <c r="J200" s="436"/>
      <c r="K200" s="433">
        <f>SUM(K4:K198)</f>
        <v>0</v>
      </c>
      <c r="L200" s="434">
        <f>SUM(L4:L198)</f>
        <v>0</v>
      </c>
      <c r="M200" s="265"/>
      <c r="N200" s="437"/>
      <c r="O200" s="433">
        <f>SUM(O4:O198)</f>
        <v>0</v>
      </c>
      <c r="P200" s="434">
        <f>SUM(P6:P198)</f>
        <v>0</v>
      </c>
      <c r="Q200" s="265"/>
      <c r="R200" s="436"/>
      <c r="S200" s="433">
        <f>SUM(S4:S198)</f>
        <v>0</v>
      </c>
      <c r="T200" s="434">
        <f>SUM(T5:T199)</f>
        <v>0</v>
      </c>
      <c r="U200" s="265"/>
      <c r="V200" s="436"/>
      <c r="W200" s="433">
        <f>SUM(W4:W198)</f>
        <v>0</v>
      </c>
      <c r="X200" s="434">
        <f>SUM(X5:X198)</f>
        <v>0</v>
      </c>
      <c r="Y200" s="265"/>
      <c r="Z200" s="437"/>
      <c r="AA200" s="433">
        <f>SUM(AA4:AA198)</f>
        <v>0</v>
      </c>
      <c r="AB200" s="434">
        <f>SUM(AB4:AB198)</f>
        <v>0</v>
      </c>
      <c r="AC200" s="267"/>
      <c r="AD200" s="438"/>
      <c r="AE200" s="433">
        <f>SUM(AE4:AE198)</f>
        <v>0</v>
      </c>
      <c r="AF200" s="434">
        <f>SUM(AF4:AF198)</f>
        <v>0</v>
      </c>
      <c r="AG200" s="267"/>
      <c r="AH200" s="438"/>
      <c r="AI200" s="433">
        <f>SUM(AI4:AI198)</f>
        <v>0</v>
      </c>
      <c r="AJ200" s="434">
        <f>SUM(AJ4:AJ198)</f>
        <v>0</v>
      </c>
      <c r="AK200" s="267"/>
      <c r="AL200" s="335"/>
      <c r="AM200" s="445">
        <f>SUM(AM4:AM198)</f>
        <v>0</v>
      </c>
      <c r="AN200" s="446">
        <f>SUM(AN4:AN198)</f>
        <v>0</v>
      </c>
      <c r="AO200" s="206"/>
      <c r="AP200" s="312"/>
      <c r="AQ200" s="339">
        <f>SUM(AN200+AJ200+AF200+AB200+X200+T200+P200+L200+H200)</f>
        <v>0</v>
      </c>
      <c r="AR200" s="330">
        <f>SUM(AR6:AR198)</f>
        <v>0</v>
      </c>
      <c r="AS200" s="206"/>
    </row>
    <row r="201" spans="1:45" s="207" customFormat="1" x14ac:dyDescent="0.25">
      <c r="A201" s="363">
        <v>177</v>
      </c>
      <c r="B201" s="212" t="s">
        <v>17</v>
      </c>
      <c r="C201" s="344"/>
      <c r="D201" s="344"/>
      <c r="E201" s="355"/>
      <c r="F201" s="214"/>
      <c r="G201" s="433">
        <f>Jahresstunden!$C7</f>
        <v>0</v>
      </c>
      <c r="H201" s="434">
        <f>Jahresstunden!$C7</f>
        <v>0</v>
      </c>
      <c r="I201" s="442"/>
      <c r="J201" s="436"/>
      <c r="K201" s="433">
        <f>Jahresstunden!E7</f>
        <v>0</v>
      </c>
      <c r="L201" s="434">
        <f>Jahresstunden!E7</f>
        <v>0</v>
      </c>
      <c r="M201" s="265"/>
      <c r="N201" s="437"/>
      <c r="O201" s="433">
        <f>Jahresstunden!$G7</f>
        <v>0</v>
      </c>
      <c r="P201" s="434">
        <f>Jahresstunden!$G7</f>
        <v>0</v>
      </c>
      <c r="Q201" s="265"/>
      <c r="R201" s="436"/>
      <c r="S201" s="433">
        <f>Jahresstunden!$I7</f>
        <v>0</v>
      </c>
      <c r="T201" s="434">
        <f>Jahresstunden!$I7</f>
        <v>0</v>
      </c>
      <c r="U201" s="265"/>
      <c r="V201" s="436"/>
      <c r="W201" s="433">
        <f>Jahresstunden!$K7</f>
        <v>0</v>
      </c>
      <c r="X201" s="434">
        <f>Jahresstunden!$K7</f>
        <v>0</v>
      </c>
      <c r="Y201" s="265"/>
      <c r="Z201" s="437"/>
      <c r="AA201" s="433">
        <f>Jahresstunden!$M7</f>
        <v>0</v>
      </c>
      <c r="AB201" s="434">
        <f>Jahresstunden!$M7</f>
        <v>0</v>
      </c>
      <c r="AC201" s="267"/>
      <c r="AD201" s="438"/>
      <c r="AE201" s="433">
        <f>Jahresstunden!$O7</f>
        <v>0</v>
      </c>
      <c r="AF201" s="434">
        <f>Jahresstunden!$O7</f>
        <v>0</v>
      </c>
      <c r="AG201" s="267"/>
      <c r="AH201" s="438"/>
      <c r="AI201" s="433">
        <f>Jahresstunden!$Q7</f>
        <v>0</v>
      </c>
      <c r="AJ201" s="434">
        <f>Jahresstunden!$Q7</f>
        <v>0</v>
      </c>
      <c r="AK201" s="267"/>
      <c r="AL201" s="335"/>
      <c r="AM201" s="447">
        <f>Jahresstunden!$S7</f>
        <v>0</v>
      </c>
      <c r="AN201" s="446">
        <f>Jahresstunden!$S7</f>
        <v>0</v>
      </c>
      <c r="AO201" s="206"/>
      <c r="AP201" s="312"/>
      <c r="AQ201" s="339">
        <f>SUM(AN201+AJ201+AF201+AB201+X201+T201+P201+L201+H201)</f>
        <v>0</v>
      </c>
      <c r="AR201" s="392">
        <f>Jahresstunden!$V7</f>
        <v>0</v>
      </c>
      <c r="AS201" s="206"/>
    </row>
    <row r="202" spans="1:45" s="207" customFormat="1" x14ac:dyDescent="0.25">
      <c r="A202" s="363">
        <v>178</v>
      </c>
      <c r="B202" s="233" t="s">
        <v>100</v>
      </c>
      <c r="C202" s="344"/>
      <c r="D202" s="344"/>
      <c r="E202" s="355"/>
      <c r="F202" s="214"/>
      <c r="G202" s="433">
        <f>G200 - G201</f>
        <v>0</v>
      </c>
      <c r="H202" s="448">
        <f>H200 - H201</f>
        <v>0</v>
      </c>
      <c r="I202" s="442"/>
      <c r="J202" s="436"/>
      <c r="K202" s="433">
        <f>K200 - K201</f>
        <v>0</v>
      </c>
      <c r="L202" s="448">
        <f>L200 - L201</f>
        <v>0</v>
      </c>
      <c r="M202" s="265"/>
      <c r="N202" s="437"/>
      <c r="O202" s="449">
        <f>O200 - O201</f>
        <v>0</v>
      </c>
      <c r="P202" s="448">
        <f>P200 - P201</f>
        <v>0</v>
      </c>
      <c r="Q202" s="265"/>
      <c r="R202" s="436"/>
      <c r="S202" s="449">
        <f>S200 - S201</f>
        <v>0</v>
      </c>
      <c r="T202" s="448">
        <f>T200 - T201</f>
        <v>0</v>
      </c>
      <c r="U202" s="265"/>
      <c r="V202" s="436"/>
      <c r="W202" s="433">
        <f>W200 - W201</f>
        <v>0</v>
      </c>
      <c r="X202" s="448">
        <f>X200 - X201</f>
        <v>0</v>
      </c>
      <c r="Y202" s="265"/>
      <c r="Z202" s="437"/>
      <c r="AA202" s="449">
        <f>AA200 - AA201</f>
        <v>0</v>
      </c>
      <c r="AB202" s="448">
        <f>AB200 - AB201</f>
        <v>0</v>
      </c>
      <c r="AC202" s="267"/>
      <c r="AD202" s="438"/>
      <c r="AE202" s="449">
        <f>AE200 - AE201</f>
        <v>0</v>
      </c>
      <c r="AF202" s="448">
        <f>AF200 - AF201</f>
        <v>0</v>
      </c>
      <c r="AG202" s="267"/>
      <c r="AH202" s="438"/>
      <c r="AI202" s="449">
        <f>AI200 - AI201</f>
        <v>0</v>
      </c>
      <c r="AJ202" s="448">
        <f>AJ200 - AJ201</f>
        <v>0</v>
      </c>
      <c r="AK202" s="267"/>
      <c r="AL202" s="335"/>
      <c r="AM202" s="450">
        <f>AM200 - AM201</f>
        <v>0</v>
      </c>
      <c r="AN202" s="451">
        <f>AN200 - AN201</f>
        <v>0</v>
      </c>
      <c r="AO202" s="206"/>
      <c r="AP202" s="312"/>
      <c r="AQ202" s="340">
        <f>AQ200 - AQ201</f>
        <v>0</v>
      </c>
      <c r="AR202" s="331">
        <f>AR200 - AR201</f>
        <v>0</v>
      </c>
      <c r="AS202" s="206"/>
    </row>
    <row r="203" spans="1:45" s="207" customFormat="1" ht="16.8" x14ac:dyDescent="0.25">
      <c r="A203" s="363">
        <v>179</v>
      </c>
      <c r="B203" s="274" t="s">
        <v>237</v>
      </c>
      <c r="C203" s="275"/>
      <c r="D203" s="275"/>
      <c r="E203" s="276"/>
      <c r="F203" s="277"/>
      <c r="G203" s="278"/>
      <c r="H203" s="279">
        <f>IFERROR(H202/H201*100,0)</f>
        <v>0</v>
      </c>
      <c r="I203" s="200"/>
      <c r="J203" s="277"/>
      <c r="K203" s="278"/>
      <c r="L203" s="279">
        <f>IFERROR(L202/L201*100,0)</f>
        <v>0</v>
      </c>
      <c r="M203" s="201"/>
      <c r="N203" s="280"/>
      <c r="O203" s="281"/>
      <c r="P203" s="279">
        <f>IFERROR(P202/P201*100,0)</f>
        <v>0</v>
      </c>
      <c r="Q203" s="201"/>
      <c r="R203" s="277"/>
      <c r="S203" s="278"/>
      <c r="T203" s="279">
        <f>IFERROR(T202/T201*100,0)</f>
        <v>0</v>
      </c>
      <c r="U203" s="201"/>
      <c r="V203" s="277"/>
      <c r="W203" s="278"/>
      <c r="X203" s="279">
        <f>IFERROR(X202/X201*100,0)</f>
        <v>0</v>
      </c>
      <c r="Y203" s="201"/>
      <c r="Z203" s="280"/>
      <c r="AA203" s="281"/>
      <c r="AB203" s="279">
        <f>IFERROR(AB202/AB201*100,0)</f>
        <v>0</v>
      </c>
      <c r="AC203" s="206"/>
      <c r="AD203" s="282"/>
      <c r="AE203" s="283"/>
      <c r="AF203" s="279">
        <f>IFERROR(AF202/AF201*100,0)</f>
        <v>0</v>
      </c>
      <c r="AG203" s="206"/>
      <c r="AH203" s="282"/>
      <c r="AI203" s="283"/>
      <c r="AJ203" s="279">
        <f>IFERROR(AJ202/AJ201*100,0)</f>
        <v>0</v>
      </c>
      <c r="AK203" s="206"/>
      <c r="AL203" s="332"/>
      <c r="AM203" s="333"/>
      <c r="AN203" s="279">
        <f>IFERROR(AN202/AN201*100,0)</f>
        <v>0</v>
      </c>
      <c r="AO203" s="206"/>
      <c r="AP203" s="332"/>
      <c r="AQ203" s="333"/>
      <c r="AR203" s="341"/>
      <c r="AS203" s="206"/>
    </row>
    <row r="204" spans="1:45" s="207" customFormat="1" ht="16.8" x14ac:dyDescent="0.25">
      <c r="A204" s="363"/>
      <c r="B204" s="284" t="s">
        <v>236</v>
      </c>
      <c r="C204" s="285"/>
      <c r="D204" s="285"/>
      <c r="E204" s="286"/>
      <c r="F204" s="287"/>
      <c r="G204" s="288"/>
      <c r="H204" s="239">
        <f>IFERROR(H202/(Jahresstunden!C3*52-(Jahresstunden!C11+Jahresstunden!C14+Jahresstunden!C17+Jahresstunden!C20+Jahresstunden!C23+Jahresstunden!C26+Jahresstunden!C29)*Jahresstunden!C3/5)*100,0)</f>
        <v>0</v>
      </c>
      <c r="I204" s="200"/>
      <c r="J204" s="287"/>
      <c r="K204" s="288"/>
      <c r="L204" s="239">
        <f>IFERROR(L202/(Jahresstunden!E3*52-(Jahresstunden!E11+Jahresstunden!E14+Jahresstunden!E17+Jahresstunden!E20+Jahresstunden!E23+Jahresstunden!E26+Jahresstunden!E29)*Jahresstunden!E3/5)*100,0)</f>
        <v>0</v>
      </c>
      <c r="M204" s="201"/>
      <c r="N204" s="201"/>
      <c r="O204" s="201"/>
      <c r="P204" s="239">
        <f>IFERROR(P202/(Jahresstunden!G3*52-(Jahresstunden!G11+Jahresstunden!G14+Jahresstunden!G17+Jahresstunden!G20+Jahresstunden!G23+Jahresstunden!G26+Jahresstunden!G29)*Jahresstunden!I3/5)*100,0)</f>
        <v>0</v>
      </c>
      <c r="Q204" s="201"/>
      <c r="R204" s="287"/>
      <c r="S204" s="288"/>
      <c r="T204" s="239">
        <f>IFERROR(T202/(Jahresstunden!I3*52-(Jahresstunden!I11+Jahresstunden!I14+Jahresstunden!I17+Jahresstunden!I20+Jahresstunden!I23+Jahresstunden!I26+Jahresstunden!I29)*Jahresstunden!I3/5)*100,0)</f>
        <v>0</v>
      </c>
      <c r="U204" s="201"/>
      <c r="V204" s="287"/>
      <c r="W204" s="288"/>
      <c r="X204" s="239">
        <f>IFERROR(X202/(Jahresstunden!K3*52-(Jahresstunden!K11+Jahresstunden!K14+Jahresstunden!K17+Jahresstunden!K20+Jahresstunden!K23+Jahresstunden!K26+Jahresstunden!K29)*Jahresstunden!K3/5)*100,0)</f>
        <v>0</v>
      </c>
      <c r="Y204" s="201"/>
      <c r="Z204" s="201"/>
      <c r="AA204" s="201"/>
      <c r="AB204" s="239">
        <f>IFERROR(AB202/(Jahresstunden!M3*52-(Jahresstunden!M11+Jahresstunden!M14+Jahresstunden!M17+Jahresstunden!M20+Jahresstunden!M23+Jahresstunden!M26+Jahresstunden!M29)*Jahresstunden!M3/5)*100,0)</f>
        <v>0</v>
      </c>
      <c r="AC204" s="206"/>
      <c r="AD204" s="200"/>
      <c r="AE204" s="256"/>
      <c r="AF204" s="239">
        <f>IFERROR(AF202/(Jahresstunden!O3*52-(Jahresstunden!O11+Jahresstunden!O14+Jahresstunden!O17+Jahresstunden!O20+Jahresstunden!O23+Jahresstunden!O26+Jahresstunden!O29)*Jahresstunden!O3/5)*100,0)</f>
        <v>0</v>
      </c>
      <c r="AG204" s="206"/>
      <c r="AH204" s="200"/>
      <c r="AI204" s="256"/>
      <c r="AJ204" s="239">
        <f>IFERROR(AJ202/(Jahresstunden!Q3*52-(Jahresstunden!Q11+Jahresstunden!Q14+Jahresstunden!Q17+Jahresstunden!Q20+Jahresstunden!Q23+Jahresstunden!Q26+Jahresstunden!Q29)*Jahresstunden!Q3/5)*100,0)</f>
        <v>0</v>
      </c>
      <c r="AK204" s="206"/>
      <c r="AL204" s="206"/>
      <c r="AM204" s="250"/>
      <c r="AN204" s="239">
        <f>IFERROR(AN202/(Jahresstunden!S3*52-(Jahresstunden!S11+Jahresstunden!S14+Jahresstunden!S17+Jahresstunden!S20+Jahresstunden!S23+Jahresstunden!S26+Jahresstunden!S29)*Jahresstunden!S3/5)*100,0)</f>
        <v>0</v>
      </c>
      <c r="AO204" s="206"/>
      <c r="AP204" s="206"/>
      <c r="AQ204" s="250"/>
      <c r="AR204" s="206"/>
      <c r="AS204" s="206"/>
    </row>
    <row r="205" spans="1:45" s="207" customFormat="1" ht="19.2" customHeight="1" x14ac:dyDescent="0.25">
      <c r="A205" s="363">
        <v>180</v>
      </c>
      <c r="B205" s="291" t="s">
        <v>116</v>
      </c>
      <c r="C205" s="292"/>
      <c r="D205" s="292"/>
      <c r="E205" s="293"/>
      <c r="F205" s="294"/>
      <c r="G205" s="295"/>
      <c r="H205" s="298">
        <f>SUM(H202+L202+P202+T202+X202+AB202+AF202+AJ202+AN202)</f>
        <v>0</v>
      </c>
      <c r="I205" s="200"/>
      <c r="J205" s="287"/>
      <c r="K205" s="288"/>
      <c r="L205" s="289"/>
      <c r="M205" s="201"/>
      <c r="N205" s="201"/>
      <c r="O205" s="201"/>
      <c r="P205" s="201"/>
      <c r="Q205" s="201"/>
      <c r="R205" s="287"/>
      <c r="S205" s="288"/>
      <c r="T205" s="289"/>
      <c r="U205" s="201"/>
      <c r="V205" s="287"/>
      <c r="W205" s="288"/>
      <c r="X205" s="290"/>
      <c r="Y205" s="201"/>
      <c r="Z205" s="201"/>
      <c r="AA205" s="201"/>
      <c r="AB205" s="201"/>
      <c r="AC205" s="206"/>
      <c r="AD205" s="200"/>
      <c r="AE205" s="256"/>
      <c r="AF205" s="200"/>
      <c r="AG205" s="206"/>
      <c r="AH205" s="200"/>
      <c r="AI205" s="256"/>
      <c r="AJ205" s="200"/>
      <c r="AK205" s="206"/>
      <c r="AL205" s="206"/>
      <c r="AM205" s="250"/>
      <c r="AN205" s="206"/>
      <c r="AO205" s="206"/>
      <c r="AP205" s="206"/>
      <c r="AQ205" s="250"/>
      <c r="AR205" s="206"/>
      <c r="AS205" s="206"/>
    </row>
    <row r="206" spans="1:45" s="207" customFormat="1" ht="16.8" x14ac:dyDescent="0.25">
      <c r="A206" s="363">
        <v>181</v>
      </c>
      <c r="B206" s="291" t="s">
        <v>240</v>
      </c>
      <c r="C206" s="292"/>
      <c r="D206" s="292"/>
      <c r="E206" s="293"/>
      <c r="F206" s="294"/>
      <c r="G206" s="295"/>
      <c r="H206" s="296">
        <f>H205/1917*100</f>
        <v>0</v>
      </c>
      <c r="I206" s="200"/>
      <c r="J206" s="287"/>
      <c r="K206" s="288"/>
      <c r="L206" s="289"/>
      <c r="M206" s="201"/>
      <c r="N206" s="201"/>
      <c r="O206" s="201"/>
      <c r="P206" s="201"/>
      <c r="Q206" s="201"/>
      <c r="R206" s="287"/>
      <c r="S206" s="288"/>
      <c r="T206" s="289"/>
      <c r="U206" s="201"/>
      <c r="V206" s="287"/>
      <c r="W206" s="288"/>
      <c r="X206" s="290"/>
      <c r="Y206" s="201"/>
      <c r="Z206" s="201"/>
      <c r="AA206" s="201"/>
      <c r="AB206" s="201"/>
      <c r="AC206" s="206"/>
      <c r="AD206" s="200"/>
      <c r="AE206" s="256"/>
      <c r="AF206" s="200"/>
      <c r="AG206" s="206"/>
      <c r="AH206" s="200"/>
      <c r="AI206" s="256"/>
      <c r="AJ206" s="200"/>
      <c r="AK206" s="206"/>
      <c r="AL206" s="206"/>
      <c r="AM206" s="250"/>
      <c r="AN206" s="206"/>
      <c r="AO206" s="206"/>
      <c r="AP206" s="206"/>
      <c r="AQ206" s="250"/>
      <c r="AR206" s="206"/>
      <c r="AS206" s="206"/>
    </row>
    <row r="207" spans="1:45" ht="58.2" customHeight="1" x14ac:dyDescent="0.2">
      <c r="A207" s="364"/>
      <c r="B207" s="61"/>
      <c r="E207" s="46" t="s">
        <v>243</v>
      </c>
      <c r="F207" s="47"/>
      <c r="H207" s="49"/>
      <c r="I207" s="27"/>
      <c r="J207" s="41"/>
      <c r="K207" s="42"/>
      <c r="L207" s="7"/>
      <c r="N207" s="15"/>
      <c r="O207" s="50"/>
      <c r="P207" s="15"/>
      <c r="R207" s="41"/>
      <c r="S207" s="42"/>
      <c r="T207" s="7"/>
      <c r="V207" s="41"/>
      <c r="W207" s="42"/>
      <c r="X207" s="43"/>
      <c r="Z207" s="15"/>
      <c r="AA207" s="15"/>
      <c r="AB207" s="15"/>
      <c r="AD207" s="44"/>
      <c r="AE207" s="45"/>
      <c r="AF207" s="44"/>
      <c r="AH207" s="44"/>
      <c r="AI207" s="45"/>
      <c r="AJ207" s="44"/>
      <c r="AL207" s="17"/>
      <c r="AM207" s="40"/>
      <c r="AN207" s="17"/>
      <c r="AP207" s="17"/>
      <c r="AQ207" s="40"/>
      <c r="AR207" s="17"/>
    </row>
    <row r="208" spans="1:45" x14ac:dyDescent="0.2">
      <c r="A208" s="364"/>
      <c r="B208" s="61"/>
      <c r="F208" s="47"/>
      <c r="H208" s="49"/>
      <c r="I208" s="27"/>
      <c r="J208" s="41"/>
      <c r="K208" s="42"/>
      <c r="L208" s="7"/>
      <c r="N208" s="15"/>
      <c r="O208" s="15"/>
      <c r="P208" s="15"/>
      <c r="R208" s="41"/>
      <c r="S208" s="42"/>
      <c r="T208" s="7"/>
      <c r="V208" s="41"/>
      <c r="W208" s="42"/>
      <c r="X208" s="43"/>
      <c r="Z208" s="15"/>
      <c r="AA208" s="15"/>
      <c r="AB208" s="15"/>
      <c r="AD208" s="44"/>
      <c r="AE208" s="45"/>
      <c r="AF208" s="44"/>
      <c r="AH208" s="44"/>
      <c r="AI208" s="45"/>
      <c r="AJ208" s="44"/>
      <c r="AL208" s="17"/>
      <c r="AM208" s="40"/>
      <c r="AN208" s="17"/>
      <c r="AP208" s="17"/>
      <c r="AQ208" s="40"/>
      <c r="AR208" s="17"/>
    </row>
    <row r="209" spans="1:44" x14ac:dyDescent="0.2">
      <c r="A209" s="364"/>
      <c r="C209" s="23"/>
      <c r="D209" s="23"/>
      <c r="E209" s="51"/>
      <c r="F209" s="47"/>
      <c r="G209" s="52"/>
      <c r="H209" s="14"/>
      <c r="I209" s="27"/>
      <c r="K209" s="52"/>
      <c r="L209" s="14"/>
      <c r="N209" s="52"/>
      <c r="O209" s="52"/>
      <c r="P209" s="23"/>
      <c r="R209" s="31"/>
      <c r="S209" s="31"/>
      <c r="T209" s="15"/>
      <c r="X209" s="14"/>
      <c r="AB209" s="14"/>
      <c r="AF209" s="55"/>
      <c r="AJ209" s="55"/>
      <c r="AN209" s="38"/>
      <c r="AR209" s="38"/>
    </row>
    <row r="210" spans="1:44" x14ac:dyDescent="0.2">
      <c r="A210" s="364"/>
      <c r="C210" s="23"/>
      <c r="D210" s="23"/>
      <c r="E210" s="51"/>
      <c r="F210" s="47"/>
      <c r="G210" s="52"/>
      <c r="H210" s="14"/>
      <c r="I210" s="27"/>
      <c r="K210" s="52"/>
      <c r="L210" s="14"/>
      <c r="N210" s="52"/>
      <c r="O210" s="52"/>
      <c r="P210" s="23"/>
      <c r="R210" s="31"/>
      <c r="S210" s="31"/>
      <c r="T210" s="15"/>
      <c r="X210" s="14"/>
      <c r="AB210" s="14"/>
      <c r="AF210" s="55"/>
      <c r="AJ210" s="55"/>
      <c r="AN210" s="38"/>
      <c r="AR210" s="38"/>
    </row>
    <row r="211" spans="1:44" x14ac:dyDescent="0.2">
      <c r="A211" s="364"/>
      <c r="F211" s="47"/>
      <c r="H211" s="14"/>
      <c r="L211" s="14"/>
      <c r="P211" s="14"/>
      <c r="R211" s="31"/>
      <c r="S211" s="31"/>
      <c r="T211" s="15"/>
      <c r="X211" s="14"/>
      <c r="AB211" s="14"/>
      <c r="AF211" s="55"/>
      <c r="AJ211" s="55"/>
      <c r="AN211" s="38"/>
      <c r="AR211" s="38"/>
    </row>
    <row r="212" spans="1:44" ht="13.95" customHeight="1" x14ac:dyDescent="0.2">
      <c r="B212" s="64"/>
      <c r="F212" s="47"/>
      <c r="H212" s="14"/>
      <c r="L212" s="14"/>
      <c r="P212" s="14"/>
      <c r="R212" s="31"/>
      <c r="S212" s="31"/>
      <c r="T212" s="15"/>
      <c r="V212" s="14"/>
      <c r="X212" s="14"/>
      <c r="AB212" s="57"/>
      <c r="AD212" s="58"/>
      <c r="AE212" s="14"/>
      <c r="AF212" s="55"/>
      <c r="AH212" s="58"/>
      <c r="AI212" s="14"/>
      <c r="AJ212" s="55"/>
      <c r="AL212" s="59"/>
      <c r="AN212" s="38"/>
      <c r="AP212" s="59"/>
      <c r="AR212" s="38"/>
    </row>
    <row r="213" spans="1:44" x14ac:dyDescent="0.2">
      <c r="F213" s="47"/>
      <c r="H213" s="14"/>
      <c r="L213" s="14"/>
      <c r="P213" s="14"/>
      <c r="R213" s="31"/>
      <c r="S213" s="31"/>
      <c r="T213" s="15"/>
      <c r="V213" s="14"/>
      <c r="X213" s="14"/>
      <c r="AB213" s="14"/>
      <c r="AD213" s="58"/>
      <c r="AE213" s="14"/>
      <c r="AF213" s="55"/>
      <c r="AH213" s="58"/>
      <c r="AI213" s="14"/>
      <c r="AJ213" s="55"/>
      <c r="AN213" s="38"/>
      <c r="AR213" s="38"/>
    </row>
    <row r="214" spans="1:44" x14ac:dyDescent="0.2">
      <c r="F214" s="47"/>
      <c r="H214" s="14"/>
      <c r="L214" s="14"/>
      <c r="P214" s="14"/>
      <c r="R214" s="31"/>
      <c r="S214" s="31"/>
      <c r="T214" s="15"/>
      <c r="V214" s="14"/>
      <c r="X214" s="14"/>
      <c r="AB214" s="14"/>
      <c r="AD214" s="58"/>
      <c r="AE214" s="14"/>
      <c r="AF214" s="55"/>
      <c r="AH214" s="58"/>
      <c r="AI214" s="14"/>
      <c r="AJ214" s="55"/>
      <c r="AN214" s="38"/>
      <c r="AR214" s="38"/>
    </row>
    <row r="215" spans="1:44" x14ac:dyDescent="0.2">
      <c r="B215" s="61"/>
      <c r="F215" s="47"/>
      <c r="H215" s="60"/>
      <c r="L215" s="14"/>
      <c r="P215" s="14"/>
      <c r="R215" s="31"/>
      <c r="S215" s="31"/>
      <c r="T215" s="15"/>
      <c r="X215" s="14"/>
      <c r="AB215" s="14"/>
      <c r="AF215" s="55"/>
      <c r="AJ215" s="55"/>
      <c r="AN215" s="38"/>
      <c r="AR215" s="38"/>
    </row>
    <row r="216" spans="1:44" x14ac:dyDescent="0.2">
      <c r="B216" s="39"/>
      <c r="F216" s="47"/>
      <c r="H216" s="49"/>
      <c r="L216" s="14"/>
      <c r="P216" s="14"/>
      <c r="R216" s="31"/>
      <c r="S216" s="31"/>
      <c r="T216" s="15"/>
      <c r="X216" s="14"/>
      <c r="AB216" s="14"/>
      <c r="AF216" s="55"/>
      <c r="AJ216" s="55"/>
      <c r="AN216" s="38"/>
      <c r="AR216" s="38"/>
    </row>
    <row r="217" spans="1:44" x14ac:dyDescent="0.2">
      <c r="F217" s="47"/>
      <c r="H217" s="14"/>
      <c r="L217" s="14"/>
      <c r="P217" s="14"/>
      <c r="R217" s="31"/>
      <c r="S217" s="31"/>
      <c r="T217" s="15"/>
      <c r="X217" s="14"/>
      <c r="AB217" s="14"/>
      <c r="AF217" s="55"/>
      <c r="AJ217" s="55"/>
      <c r="AN217" s="38"/>
      <c r="AR217" s="38"/>
    </row>
    <row r="218" spans="1:44" x14ac:dyDescent="0.2">
      <c r="B218" s="39"/>
      <c r="F218" s="47"/>
      <c r="H218" s="14"/>
      <c r="L218" s="14"/>
      <c r="P218" s="14"/>
      <c r="R218" s="31"/>
      <c r="S218" s="31"/>
      <c r="T218" s="15"/>
      <c r="X218" s="14"/>
      <c r="AB218" s="14"/>
      <c r="AF218" s="55"/>
      <c r="AJ218" s="55"/>
      <c r="AN218" s="38"/>
      <c r="AR218" s="38"/>
    </row>
    <row r="219" spans="1:44" x14ac:dyDescent="0.2">
      <c r="F219" s="47"/>
      <c r="H219" s="14"/>
      <c r="L219" s="14"/>
      <c r="P219" s="14"/>
      <c r="R219" s="31"/>
      <c r="S219" s="31"/>
      <c r="T219" s="15"/>
      <c r="X219" s="14"/>
      <c r="AB219" s="14"/>
      <c r="AF219" s="55"/>
      <c r="AJ219" s="55"/>
      <c r="AN219" s="38"/>
      <c r="AR219" s="38"/>
    </row>
    <row r="220" spans="1:44" x14ac:dyDescent="0.2">
      <c r="B220" s="39"/>
      <c r="F220" s="47"/>
      <c r="H220" s="14"/>
      <c r="L220" s="14"/>
      <c r="P220" s="14"/>
      <c r="R220" s="31"/>
      <c r="S220" s="31"/>
      <c r="T220" s="15"/>
      <c r="X220" s="14"/>
      <c r="AB220" s="14"/>
      <c r="AF220" s="55"/>
      <c r="AJ220" s="55"/>
      <c r="AN220" s="38"/>
      <c r="AR220" s="38"/>
    </row>
    <row r="221" spans="1:44" x14ac:dyDescent="0.2">
      <c r="B221" s="39"/>
      <c r="F221" s="47"/>
      <c r="H221" s="14"/>
      <c r="L221" s="14"/>
      <c r="P221" s="14"/>
      <c r="R221" s="31"/>
      <c r="S221" s="31"/>
      <c r="T221" s="15"/>
      <c r="X221" s="14"/>
      <c r="AB221" s="14"/>
      <c r="AF221" s="55"/>
      <c r="AJ221" s="55"/>
      <c r="AN221" s="38"/>
      <c r="AR221" s="38"/>
    </row>
    <row r="222" spans="1:44" x14ac:dyDescent="0.2">
      <c r="F222" s="47"/>
      <c r="H222" s="14"/>
      <c r="L222" s="14"/>
      <c r="P222" s="14"/>
      <c r="R222" s="31"/>
      <c r="S222" s="31"/>
      <c r="T222" s="15"/>
      <c r="X222" s="14"/>
      <c r="AB222" s="14"/>
      <c r="AF222" s="55"/>
      <c r="AJ222" s="55"/>
      <c r="AN222" s="38"/>
      <c r="AR222" s="38"/>
    </row>
    <row r="223" spans="1:44" x14ac:dyDescent="0.2">
      <c r="B223" s="39"/>
      <c r="F223" s="47"/>
      <c r="H223" s="14"/>
      <c r="L223" s="14"/>
      <c r="P223" s="14"/>
      <c r="R223" s="31"/>
      <c r="S223" s="31"/>
      <c r="T223" s="15"/>
      <c r="X223" s="14"/>
      <c r="AB223" s="14"/>
      <c r="AF223" s="55"/>
      <c r="AJ223" s="55"/>
      <c r="AN223" s="38"/>
      <c r="AR223" s="38"/>
    </row>
    <row r="224" spans="1:44" x14ac:dyDescent="0.2">
      <c r="B224" s="39"/>
      <c r="F224" s="47"/>
      <c r="H224" s="14"/>
      <c r="L224" s="14"/>
      <c r="P224" s="14"/>
      <c r="R224" s="31"/>
      <c r="S224" s="31"/>
      <c r="T224" s="15"/>
      <c r="X224" s="14"/>
      <c r="AB224" s="14"/>
      <c r="AF224" s="55"/>
      <c r="AJ224" s="55"/>
      <c r="AN224" s="38"/>
      <c r="AR224" s="38"/>
    </row>
    <row r="225" spans="6:44" x14ac:dyDescent="0.2">
      <c r="F225" s="47"/>
      <c r="H225" s="14"/>
      <c r="L225" s="14"/>
      <c r="P225" s="14"/>
      <c r="R225" s="31"/>
      <c r="S225" s="31"/>
      <c r="T225" s="15"/>
      <c r="X225" s="14"/>
      <c r="AB225" s="14"/>
      <c r="AF225" s="55"/>
      <c r="AJ225" s="55"/>
      <c r="AN225" s="38"/>
      <c r="AR225" s="38"/>
    </row>
    <row r="226" spans="6:44" x14ac:dyDescent="0.2">
      <c r="F226" s="47"/>
      <c r="H226" s="14"/>
      <c r="L226" s="14"/>
      <c r="P226" s="14"/>
      <c r="R226" s="31"/>
      <c r="S226" s="31"/>
      <c r="T226" s="15"/>
      <c r="X226" s="14"/>
      <c r="AB226" s="14"/>
      <c r="AF226" s="55"/>
      <c r="AJ226" s="55"/>
      <c r="AN226" s="38"/>
      <c r="AR226" s="38"/>
    </row>
    <row r="227" spans="6:44" x14ac:dyDescent="0.2">
      <c r="F227" s="47"/>
      <c r="H227" s="14"/>
      <c r="L227" s="14"/>
      <c r="P227" s="14"/>
      <c r="R227" s="31"/>
      <c r="S227" s="31"/>
      <c r="T227" s="15"/>
      <c r="X227" s="14"/>
      <c r="AB227" s="14"/>
      <c r="AF227" s="55"/>
      <c r="AJ227" s="55"/>
      <c r="AN227" s="38"/>
      <c r="AR227" s="38"/>
    </row>
    <row r="228" spans="6:44" x14ac:dyDescent="0.2">
      <c r="F228" s="47"/>
      <c r="H228" s="14"/>
      <c r="L228" s="14"/>
      <c r="P228" s="14"/>
      <c r="R228" s="31"/>
      <c r="S228" s="31"/>
      <c r="T228" s="15"/>
      <c r="X228" s="14"/>
      <c r="AB228" s="14"/>
      <c r="AF228" s="55"/>
      <c r="AJ228" s="55"/>
      <c r="AN228" s="38"/>
      <c r="AR228" s="38"/>
    </row>
    <row r="229" spans="6:44" x14ac:dyDescent="0.2">
      <c r="F229" s="47"/>
      <c r="H229" s="14"/>
      <c r="L229" s="14"/>
      <c r="P229" s="14"/>
      <c r="R229" s="31"/>
      <c r="S229" s="31"/>
      <c r="T229" s="15"/>
      <c r="X229" s="14"/>
      <c r="AB229" s="14"/>
      <c r="AF229" s="55"/>
      <c r="AJ229" s="55"/>
      <c r="AN229" s="38"/>
      <c r="AR229" s="38"/>
    </row>
    <row r="230" spans="6:44" x14ac:dyDescent="0.2">
      <c r="F230" s="47"/>
      <c r="H230" s="14"/>
      <c r="L230" s="14"/>
      <c r="P230" s="14"/>
      <c r="R230" s="31"/>
      <c r="S230" s="31"/>
      <c r="T230" s="15"/>
      <c r="X230" s="14"/>
      <c r="AB230" s="14"/>
      <c r="AF230" s="55"/>
      <c r="AJ230" s="55"/>
      <c r="AN230" s="38"/>
      <c r="AR230" s="38"/>
    </row>
    <row r="231" spans="6:44" x14ac:dyDescent="0.2">
      <c r="F231" s="47"/>
      <c r="H231" s="14"/>
      <c r="L231" s="14"/>
      <c r="P231" s="14"/>
      <c r="T231" s="14"/>
      <c r="X231" s="14"/>
      <c r="AB231" s="14"/>
      <c r="AF231" s="55"/>
      <c r="AJ231" s="55"/>
      <c r="AN231" s="38"/>
      <c r="AR231" s="38"/>
    </row>
    <row r="232" spans="6:44" x14ac:dyDescent="0.2">
      <c r="F232" s="47"/>
      <c r="H232" s="14"/>
      <c r="L232" s="14"/>
      <c r="P232" s="14"/>
      <c r="T232" s="14"/>
      <c r="X232" s="14"/>
      <c r="AB232" s="14"/>
      <c r="AF232" s="55"/>
      <c r="AJ232" s="55"/>
      <c r="AN232" s="38"/>
      <c r="AR232" s="38"/>
    </row>
    <row r="233" spans="6:44" x14ac:dyDescent="0.2">
      <c r="F233" s="47"/>
      <c r="H233" s="14"/>
      <c r="L233" s="14"/>
      <c r="P233" s="14"/>
      <c r="T233" s="14"/>
      <c r="X233" s="14"/>
      <c r="AB233" s="14"/>
      <c r="AF233" s="55"/>
      <c r="AJ233" s="55"/>
      <c r="AN233" s="38"/>
      <c r="AR233" s="38"/>
    </row>
    <row r="234" spans="6:44" x14ac:dyDescent="0.2">
      <c r="F234" s="47"/>
      <c r="H234" s="14"/>
      <c r="L234" s="14"/>
      <c r="P234" s="14"/>
      <c r="T234" s="14"/>
      <c r="X234" s="14"/>
      <c r="AB234" s="14"/>
      <c r="AF234" s="55"/>
      <c r="AJ234" s="55"/>
      <c r="AN234" s="38"/>
      <c r="AR234" s="38"/>
    </row>
    <row r="235" spans="6:44" x14ac:dyDescent="0.2">
      <c r="F235" s="47"/>
      <c r="H235" s="14"/>
      <c r="L235" s="14"/>
      <c r="P235" s="14"/>
      <c r="T235" s="14"/>
      <c r="X235" s="14"/>
      <c r="AB235" s="14"/>
      <c r="AF235" s="55"/>
      <c r="AJ235" s="55"/>
      <c r="AN235" s="38"/>
      <c r="AR235" s="38"/>
    </row>
    <row r="236" spans="6:44" x14ac:dyDescent="0.2">
      <c r="F236" s="47"/>
      <c r="H236" s="14"/>
      <c r="L236" s="14"/>
      <c r="P236" s="14"/>
      <c r="T236" s="14"/>
      <c r="X236" s="14"/>
      <c r="AB236" s="14"/>
      <c r="AF236" s="55"/>
      <c r="AJ236" s="55"/>
      <c r="AN236" s="38"/>
      <c r="AR236" s="38"/>
    </row>
    <row r="237" spans="6:44" x14ac:dyDescent="0.2">
      <c r="F237" s="47"/>
      <c r="H237" s="14"/>
      <c r="L237" s="14"/>
      <c r="P237" s="14"/>
      <c r="T237" s="14"/>
      <c r="X237" s="14"/>
      <c r="AB237" s="14"/>
      <c r="AF237" s="55"/>
      <c r="AJ237" s="55"/>
      <c r="AN237" s="38"/>
      <c r="AR237" s="38"/>
    </row>
    <row r="238" spans="6:44" x14ac:dyDescent="0.2">
      <c r="F238" s="47"/>
      <c r="H238" s="14"/>
      <c r="L238" s="14"/>
      <c r="P238" s="14"/>
      <c r="T238" s="14"/>
      <c r="X238" s="14"/>
      <c r="AB238" s="14"/>
      <c r="AF238" s="55"/>
      <c r="AJ238" s="55"/>
      <c r="AN238" s="38"/>
      <c r="AR238" s="38"/>
    </row>
    <row r="239" spans="6:44" x14ac:dyDescent="0.2">
      <c r="F239" s="47"/>
      <c r="H239" s="14"/>
      <c r="L239" s="14"/>
      <c r="P239" s="14"/>
      <c r="T239" s="14"/>
      <c r="X239" s="14"/>
      <c r="AB239" s="14"/>
      <c r="AF239" s="55"/>
      <c r="AJ239" s="55"/>
      <c r="AN239" s="38"/>
      <c r="AR239" s="38"/>
    </row>
    <row r="240" spans="6:44" x14ac:dyDescent="0.2">
      <c r="F240" s="47"/>
      <c r="H240" s="14"/>
      <c r="L240" s="14"/>
      <c r="P240" s="14"/>
      <c r="T240" s="14"/>
      <c r="X240" s="14"/>
      <c r="AB240" s="14"/>
      <c r="AF240" s="55"/>
      <c r="AJ240" s="55"/>
      <c r="AN240" s="38"/>
      <c r="AR240" s="38"/>
    </row>
    <row r="241" spans="6:44" x14ac:dyDescent="0.2">
      <c r="F241" s="47"/>
      <c r="H241" s="14"/>
      <c r="L241" s="14"/>
      <c r="P241" s="14"/>
      <c r="T241" s="14"/>
      <c r="X241" s="14"/>
      <c r="AB241" s="14"/>
      <c r="AF241" s="55"/>
      <c r="AJ241" s="55"/>
      <c r="AN241" s="38"/>
      <c r="AR241" s="38"/>
    </row>
    <row r="242" spans="6:44" x14ac:dyDescent="0.2">
      <c r="F242" s="47"/>
      <c r="H242" s="14"/>
      <c r="L242" s="14"/>
      <c r="P242" s="14"/>
      <c r="T242" s="14"/>
      <c r="X242" s="14"/>
      <c r="AB242" s="14"/>
      <c r="AF242" s="55"/>
      <c r="AJ242" s="55"/>
      <c r="AN242" s="38"/>
      <c r="AR242" s="38"/>
    </row>
    <row r="243" spans="6:44" x14ac:dyDescent="0.2">
      <c r="F243" s="47"/>
      <c r="H243" s="14"/>
      <c r="L243" s="14"/>
      <c r="P243" s="14"/>
      <c r="T243" s="14"/>
      <c r="X243" s="14"/>
      <c r="AB243" s="14"/>
      <c r="AF243" s="55"/>
      <c r="AJ243" s="55"/>
      <c r="AN243" s="38"/>
      <c r="AR243" s="38"/>
    </row>
    <row r="244" spans="6:44" x14ac:dyDescent="0.2">
      <c r="F244" s="47"/>
      <c r="H244" s="14"/>
      <c r="L244" s="14"/>
      <c r="P244" s="14"/>
      <c r="T244" s="14"/>
      <c r="X244" s="14"/>
      <c r="AB244" s="14"/>
      <c r="AF244" s="55"/>
      <c r="AJ244" s="55"/>
      <c r="AN244" s="38"/>
      <c r="AR244" s="38"/>
    </row>
    <row r="245" spans="6:44" x14ac:dyDescent="0.2">
      <c r="F245" s="47"/>
      <c r="H245" s="14"/>
      <c r="L245" s="14"/>
      <c r="P245" s="14"/>
      <c r="T245" s="14"/>
      <c r="X245" s="14"/>
      <c r="AB245" s="14"/>
      <c r="AF245" s="55"/>
      <c r="AJ245" s="55"/>
      <c r="AN245" s="38"/>
      <c r="AR245" s="38"/>
    </row>
    <row r="246" spans="6:44" x14ac:dyDescent="0.2">
      <c r="F246" s="47"/>
      <c r="H246" s="14"/>
      <c r="L246" s="14"/>
      <c r="P246" s="14"/>
      <c r="T246" s="14"/>
      <c r="X246" s="14"/>
      <c r="AB246" s="14"/>
      <c r="AF246" s="55"/>
      <c r="AJ246" s="55"/>
      <c r="AN246" s="38"/>
      <c r="AR246" s="38"/>
    </row>
    <row r="247" spans="6:44" x14ac:dyDescent="0.2">
      <c r="F247" s="47"/>
      <c r="H247" s="14"/>
      <c r="L247" s="14"/>
      <c r="P247" s="14"/>
      <c r="T247" s="14"/>
      <c r="X247" s="14"/>
      <c r="AB247" s="14"/>
      <c r="AF247" s="55"/>
      <c r="AJ247" s="55"/>
      <c r="AN247" s="38"/>
      <c r="AR247" s="38"/>
    </row>
    <row r="248" spans="6:44" x14ac:dyDescent="0.2">
      <c r="F248" s="47"/>
      <c r="H248" s="14"/>
      <c r="L248" s="14"/>
      <c r="P248" s="14"/>
      <c r="T248" s="14"/>
      <c r="X248" s="14"/>
      <c r="AB248" s="14"/>
      <c r="AF248" s="55"/>
      <c r="AJ248" s="55"/>
      <c r="AN248" s="38"/>
      <c r="AR248" s="38"/>
    </row>
    <row r="249" spans="6:44" x14ac:dyDescent="0.2">
      <c r="F249" s="47"/>
      <c r="H249" s="14"/>
      <c r="L249" s="14"/>
      <c r="P249" s="14"/>
      <c r="T249" s="14"/>
      <c r="X249" s="14"/>
      <c r="AB249" s="14"/>
      <c r="AF249" s="55"/>
      <c r="AJ249" s="55"/>
      <c r="AN249" s="38"/>
      <c r="AR249" s="38"/>
    </row>
    <row r="250" spans="6:44" x14ac:dyDescent="0.2">
      <c r="F250" s="47"/>
      <c r="H250" s="14"/>
      <c r="L250" s="14"/>
      <c r="P250" s="14"/>
      <c r="T250" s="14"/>
      <c r="X250" s="14"/>
      <c r="AB250" s="14"/>
      <c r="AF250" s="55"/>
      <c r="AJ250" s="55"/>
      <c r="AN250" s="38"/>
      <c r="AR250" s="38"/>
    </row>
    <row r="251" spans="6:44" x14ac:dyDescent="0.2">
      <c r="F251" s="47"/>
      <c r="H251" s="14"/>
      <c r="L251" s="14"/>
      <c r="P251" s="14"/>
      <c r="T251" s="14"/>
      <c r="X251" s="14"/>
      <c r="AB251" s="14"/>
      <c r="AF251" s="55"/>
      <c r="AJ251" s="55"/>
      <c r="AN251" s="38"/>
      <c r="AR251" s="38"/>
    </row>
    <row r="252" spans="6:44" x14ac:dyDescent="0.2">
      <c r="F252" s="47"/>
      <c r="H252" s="14"/>
      <c r="L252" s="14"/>
      <c r="P252" s="14"/>
      <c r="T252" s="14"/>
      <c r="X252" s="14"/>
      <c r="AB252" s="14"/>
      <c r="AF252" s="55"/>
      <c r="AJ252" s="55"/>
      <c r="AN252" s="38"/>
      <c r="AR252" s="38"/>
    </row>
    <row r="253" spans="6:44" x14ac:dyDescent="0.2">
      <c r="F253" s="47"/>
      <c r="H253" s="14"/>
      <c r="L253" s="14"/>
      <c r="P253" s="14"/>
      <c r="T253" s="14"/>
      <c r="X253" s="14"/>
      <c r="AB253" s="14"/>
      <c r="AF253" s="55"/>
      <c r="AJ253" s="55"/>
      <c r="AN253" s="38"/>
      <c r="AR253" s="38"/>
    </row>
    <row r="254" spans="6:44" x14ac:dyDescent="0.2">
      <c r="F254" s="47"/>
      <c r="H254" s="14"/>
      <c r="L254" s="14"/>
      <c r="P254" s="14"/>
      <c r="T254" s="14"/>
      <c r="X254" s="14"/>
      <c r="AB254" s="14"/>
      <c r="AF254" s="55"/>
      <c r="AJ254" s="55"/>
      <c r="AN254" s="38"/>
      <c r="AR254" s="38"/>
    </row>
    <row r="255" spans="6:44" x14ac:dyDescent="0.2">
      <c r="F255" s="47"/>
      <c r="H255" s="14"/>
      <c r="L255" s="14"/>
      <c r="P255" s="14"/>
      <c r="T255" s="14"/>
      <c r="X255" s="14"/>
      <c r="AB255" s="14"/>
      <c r="AF255" s="55"/>
      <c r="AJ255" s="55"/>
      <c r="AN255" s="38"/>
      <c r="AR255" s="38"/>
    </row>
    <row r="256" spans="6:44" x14ac:dyDescent="0.2">
      <c r="F256" s="47"/>
      <c r="H256" s="14"/>
      <c r="L256" s="14"/>
      <c r="P256" s="14"/>
      <c r="T256" s="14"/>
      <c r="X256" s="14"/>
      <c r="AB256" s="14"/>
      <c r="AF256" s="55"/>
      <c r="AJ256" s="55"/>
      <c r="AN256" s="38"/>
      <c r="AR256" s="38"/>
    </row>
    <row r="257" spans="6:44" x14ac:dyDescent="0.2">
      <c r="F257" s="47"/>
      <c r="H257" s="14"/>
      <c r="L257" s="14"/>
      <c r="P257" s="14"/>
      <c r="T257" s="14"/>
      <c r="X257" s="14"/>
      <c r="AB257" s="14"/>
      <c r="AF257" s="55"/>
      <c r="AJ257" s="55"/>
      <c r="AN257" s="38"/>
      <c r="AR257" s="38"/>
    </row>
    <row r="258" spans="6:44" x14ac:dyDescent="0.2">
      <c r="F258" s="47"/>
      <c r="H258" s="14"/>
      <c r="L258" s="14"/>
      <c r="P258" s="14"/>
      <c r="T258" s="14"/>
      <c r="X258" s="14"/>
      <c r="AB258" s="14"/>
      <c r="AF258" s="55"/>
      <c r="AJ258" s="55"/>
      <c r="AN258" s="38"/>
      <c r="AR258" s="38"/>
    </row>
    <row r="259" spans="6:44" x14ac:dyDescent="0.2">
      <c r="F259" s="47"/>
      <c r="H259" s="14"/>
      <c r="L259" s="14"/>
      <c r="P259" s="14"/>
      <c r="T259" s="14"/>
      <c r="X259" s="14"/>
      <c r="AB259" s="14"/>
      <c r="AF259" s="55"/>
      <c r="AJ259" s="55"/>
      <c r="AN259" s="38"/>
      <c r="AR259" s="38"/>
    </row>
    <row r="260" spans="6:44" x14ac:dyDescent="0.2">
      <c r="F260" s="47"/>
      <c r="H260" s="14"/>
      <c r="L260" s="14"/>
      <c r="P260" s="14"/>
      <c r="T260" s="14"/>
      <c r="X260" s="14"/>
      <c r="AB260" s="14"/>
      <c r="AF260" s="55"/>
      <c r="AJ260" s="55"/>
      <c r="AN260" s="38"/>
      <c r="AR260" s="38"/>
    </row>
    <row r="261" spans="6:44" x14ac:dyDescent="0.2">
      <c r="F261" s="47"/>
      <c r="H261" s="14"/>
      <c r="L261" s="14"/>
      <c r="P261" s="14"/>
      <c r="T261" s="14"/>
      <c r="X261" s="14"/>
      <c r="AB261" s="14"/>
      <c r="AF261" s="55"/>
      <c r="AJ261" s="55"/>
      <c r="AN261" s="38"/>
      <c r="AR261" s="38"/>
    </row>
    <row r="262" spans="6:44" x14ac:dyDescent="0.2">
      <c r="F262" s="47"/>
      <c r="H262" s="14"/>
      <c r="L262" s="14"/>
      <c r="P262" s="14"/>
      <c r="T262" s="14"/>
      <c r="X262" s="14"/>
      <c r="AB262" s="14"/>
      <c r="AF262" s="55"/>
      <c r="AJ262" s="55"/>
      <c r="AN262" s="38"/>
      <c r="AR262" s="38"/>
    </row>
    <row r="263" spans="6:44" x14ac:dyDescent="0.2">
      <c r="F263" s="47"/>
      <c r="H263" s="14"/>
      <c r="L263" s="14"/>
      <c r="P263" s="14"/>
      <c r="T263" s="14"/>
      <c r="X263" s="14"/>
      <c r="AB263" s="14"/>
      <c r="AF263" s="55"/>
      <c r="AJ263" s="55"/>
      <c r="AN263" s="38"/>
      <c r="AR263" s="38"/>
    </row>
    <row r="264" spans="6:44" x14ac:dyDescent="0.2">
      <c r="F264" s="47"/>
      <c r="H264" s="14"/>
      <c r="L264" s="14"/>
      <c r="P264" s="14"/>
      <c r="T264" s="14"/>
      <c r="X264" s="14"/>
      <c r="AB264" s="14"/>
      <c r="AF264" s="55"/>
      <c r="AJ264" s="55"/>
      <c r="AN264" s="38"/>
      <c r="AR264" s="38"/>
    </row>
    <row r="265" spans="6:44" x14ac:dyDescent="0.2">
      <c r="F265" s="47"/>
      <c r="H265" s="14"/>
      <c r="L265" s="14"/>
      <c r="P265" s="14"/>
      <c r="T265" s="14"/>
      <c r="X265" s="14"/>
      <c r="AB265" s="14"/>
      <c r="AF265" s="55"/>
      <c r="AJ265" s="55"/>
      <c r="AN265" s="38"/>
      <c r="AR265" s="38"/>
    </row>
    <row r="266" spans="6:44" x14ac:dyDescent="0.2">
      <c r="F266" s="47"/>
      <c r="H266" s="14"/>
      <c r="L266" s="14"/>
      <c r="P266" s="14"/>
      <c r="T266" s="14"/>
      <c r="X266" s="14"/>
      <c r="AB266" s="14"/>
      <c r="AF266" s="55"/>
      <c r="AJ266" s="55"/>
      <c r="AN266" s="38"/>
      <c r="AR266" s="38"/>
    </row>
    <row r="267" spans="6:44" x14ac:dyDescent="0.2">
      <c r="F267" s="47"/>
      <c r="H267" s="14"/>
      <c r="L267" s="14"/>
      <c r="P267" s="14"/>
      <c r="T267" s="14"/>
      <c r="X267" s="14"/>
      <c r="AB267" s="14"/>
      <c r="AF267" s="55"/>
      <c r="AJ267" s="55"/>
      <c r="AN267" s="38"/>
      <c r="AR267" s="38"/>
    </row>
    <row r="268" spans="6:44" x14ac:dyDescent="0.2">
      <c r="F268" s="47"/>
      <c r="H268" s="14"/>
      <c r="L268" s="14"/>
      <c r="P268" s="14"/>
      <c r="T268" s="14"/>
      <c r="X268" s="14"/>
      <c r="AB268" s="14"/>
      <c r="AF268" s="55"/>
      <c r="AJ268" s="55"/>
      <c r="AN268" s="38"/>
      <c r="AR268" s="38"/>
    </row>
    <row r="269" spans="6:44" x14ac:dyDescent="0.2">
      <c r="F269" s="47"/>
      <c r="H269" s="14"/>
      <c r="L269" s="14"/>
      <c r="P269" s="14"/>
      <c r="T269" s="14"/>
      <c r="X269" s="14"/>
      <c r="AB269" s="14"/>
      <c r="AF269" s="55"/>
      <c r="AJ269" s="55"/>
      <c r="AN269" s="38"/>
      <c r="AR269" s="38"/>
    </row>
    <row r="270" spans="6:44" x14ac:dyDescent="0.2">
      <c r="F270" s="47"/>
      <c r="H270" s="14"/>
      <c r="L270" s="14"/>
      <c r="P270" s="14"/>
      <c r="T270" s="14"/>
      <c r="X270" s="14"/>
      <c r="AB270" s="14"/>
      <c r="AF270" s="55"/>
      <c r="AJ270" s="55"/>
      <c r="AN270" s="38"/>
      <c r="AR270" s="38"/>
    </row>
    <row r="271" spans="6:44" x14ac:dyDescent="0.2">
      <c r="F271" s="47"/>
      <c r="H271" s="14"/>
      <c r="L271" s="14"/>
      <c r="P271" s="14"/>
      <c r="T271" s="14"/>
      <c r="X271" s="14"/>
      <c r="AB271" s="14"/>
      <c r="AF271" s="55"/>
      <c r="AJ271" s="55"/>
      <c r="AN271" s="38"/>
      <c r="AR271" s="38"/>
    </row>
    <row r="272" spans="6:44" x14ac:dyDescent="0.2">
      <c r="F272" s="47"/>
      <c r="H272" s="14"/>
      <c r="L272" s="14"/>
      <c r="P272" s="14"/>
      <c r="T272" s="14"/>
      <c r="X272" s="14"/>
      <c r="AB272" s="14"/>
      <c r="AF272" s="55"/>
      <c r="AJ272" s="55"/>
      <c r="AN272" s="38"/>
      <c r="AR272" s="38"/>
    </row>
    <row r="273" spans="6:44" x14ac:dyDescent="0.2">
      <c r="F273" s="47"/>
      <c r="H273" s="14"/>
      <c r="L273" s="14"/>
      <c r="P273" s="14"/>
      <c r="T273" s="14"/>
      <c r="X273" s="14"/>
      <c r="AB273" s="14"/>
      <c r="AF273" s="55"/>
      <c r="AJ273" s="55"/>
      <c r="AN273" s="38"/>
      <c r="AR273" s="38"/>
    </row>
    <row r="274" spans="6:44" x14ac:dyDescent="0.2">
      <c r="F274" s="47"/>
      <c r="H274" s="14"/>
      <c r="L274" s="14"/>
      <c r="P274" s="14"/>
      <c r="T274" s="14"/>
      <c r="X274" s="14"/>
      <c r="AB274" s="14"/>
      <c r="AF274" s="55"/>
      <c r="AJ274" s="55"/>
      <c r="AN274" s="38"/>
      <c r="AR274" s="38"/>
    </row>
    <row r="275" spans="6:44" x14ac:dyDescent="0.2">
      <c r="F275" s="47"/>
      <c r="H275" s="14"/>
      <c r="L275" s="14"/>
      <c r="P275" s="14"/>
      <c r="T275" s="14"/>
      <c r="X275" s="14"/>
      <c r="AB275" s="14"/>
      <c r="AF275" s="55"/>
      <c r="AJ275" s="55"/>
      <c r="AN275" s="38"/>
      <c r="AR275" s="38"/>
    </row>
    <row r="276" spans="6:44" x14ac:dyDescent="0.2">
      <c r="F276" s="47"/>
      <c r="H276" s="14"/>
      <c r="L276" s="14"/>
      <c r="P276" s="14"/>
      <c r="T276" s="14"/>
      <c r="X276" s="14"/>
      <c r="AB276" s="14"/>
      <c r="AF276" s="55"/>
      <c r="AJ276" s="55"/>
      <c r="AN276" s="38"/>
      <c r="AR276" s="38"/>
    </row>
    <row r="277" spans="6:44" x14ac:dyDescent="0.2">
      <c r="F277" s="47"/>
      <c r="H277" s="14"/>
      <c r="L277" s="14"/>
      <c r="P277" s="14"/>
      <c r="T277" s="14"/>
      <c r="X277" s="14"/>
      <c r="AB277" s="14"/>
      <c r="AF277" s="55"/>
      <c r="AJ277" s="55"/>
      <c r="AN277" s="38"/>
      <c r="AR277" s="38"/>
    </row>
    <row r="278" spans="6:44" x14ac:dyDescent="0.2">
      <c r="F278" s="47"/>
      <c r="H278" s="14"/>
      <c r="L278" s="14"/>
      <c r="P278" s="14"/>
      <c r="T278" s="14"/>
      <c r="X278" s="14"/>
      <c r="AB278" s="14"/>
      <c r="AF278" s="55"/>
      <c r="AJ278" s="55"/>
      <c r="AN278" s="38"/>
      <c r="AR278" s="38"/>
    </row>
    <row r="279" spans="6:44" x14ac:dyDescent="0.2">
      <c r="F279" s="47"/>
      <c r="H279" s="14"/>
      <c r="L279" s="14"/>
      <c r="P279" s="14"/>
      <c r="T279" s="14"/>
      <c r="X279" s="14"/>
      <c r="AB279" s="14"/>
      <c r="AF279" s="55"/>
      <c r="AJ279" s="55"/>
      <c r="AN279" s="38"/>
      <c r="AR279" s="38"/>
    </row>
    <row r="280" spans="6:44" x14ac:dyDescent="0.2">
      <c r="F280" s="47"/>
      <c r="H280" s="14"/>
      <c r="L280" s="14"/>
      <c r="P280" s="14"/>
      <c r="T280" s="14"/>
      <c r="X280" s="14"/>
      <c r="AB280" s="14"/>
      <c r="AF280" s="55"/>
      <c r="AJ280" s="55"/>
      <c r="AN280" s="38"/>
      <c r="AR280" s="38"/>
    </row>
    <row r="281" spans="6:44" x14ac:dyDescent="0.2">
      <c r="F281" s="47"/>
      <c r="H281" s="14"/>
      <c r="L281" s="14"/>
      <c r="P281" s="14"/>
      <c r="T281" s="14"/>
      <c r="X281" s="14"/>
      <c r="AB281" s="14"/>
      <c r="AF281" s="55"/>
      <c r="AJ281" s="55"/>
      <c r="AN281" s="38"/>
      <c r="AR281" s="38"/>
    </row>
    <row r="282" spans="6:44" x14ac:dyDescent="0.2">
      <c r="F282" s="47"/>
      <c r="H282" s="14"/>
      <c r="L282" s="14"/>
      <c r="P282" s="14"/>
      <c r="T282" s="14"/>
      <c r="X282" s="14"/>
      <c r="AB282" s="14"/>
      <c r="AF282" s="55"/>
      <c r="AJ282" s="55"/>
      <c r="AN282" s="38"/>
      <c r="AR282" s="38"/>
    </row>
    <row r="283" spans="6:44" x14ac:dyDescent="0.2">
      <c r="F283" s="47"/>
      <c r="H283" s="14"/>
      <c r="L283" s="14"/>
      <c r="P283" s="14"/>
      <c r="T283" s="14"/>
      <c r="X283" s="14"/>
      <c r="AB283" s="14"/>
      <c r="AF283" s="55"/>
      <c r="AJ283" s="55"/>
      <c r="AN283" s="38"/>
      <c r="AR283" s="38"/>
    </row>
    <row r="284" spans="6:44" x14ac:dyDescent="0.2">
      <c r="F284" s="47"/>
      <c r="H284" s="14"/>
      <c r="L284" s="14"/>
      <c r="P284" s="14"/>
      <c r="T284" s="14"/>
      <c r="X284" s="14"/>
      <c r="AB284" s="14"/>
      <c r="AF284" s="55"/>
      <c r="AJ284" s="55"/>
      <c r="AN284" s="38"/>
      <c r="AR284" s="38"/>
    </row>
    <row r="285" spans="6:44" x14ac:dyDescent="0.2">
      <c r="F285" s="47"/>
      <c r="H285" s="14"/>
      <c r="L285" s="14"/>
      <c r="P285" s="14"/>
      <c r="T285" s="14"/>
      <c r="X285" s="14"/>
      <c r="AB285" s="14"/>
      <c r="AF285" s="55"/>
      <c r="AJ285" s="55"/>
      <c r="AN285" s="38"/>
      <c r="AR285" s="38"/>
    </row>
    <row r="286" spans="6:44" x14ac:dyDescent="0.2">
      <c r="F286" s="47"/>
      <c r="H286" s="14"/>
      <c r="L286" s="14"/>
      <c r="P286" s="14"/>
      <c r="T286" s="14"/>
      <c r="X286" s="14"/>
      <c r="AB286" s="14"/>
      <c r="AF286" s="55"/>
      <c r="AJ286" s="55"/>
      <c r="AN286" s="38"/>
      <c r="AR286" s="38"/>
    </row>
    <row r="287" spans="6:44" x14ac:dyDescent="0.2">
      <c r="F287" s="47"/>
      <c r="H287" s="14"/>
      <c r="L287" s="14"/>
      <c r="P287" s="14"/>
      <c r="T287" s="14"/>
      <c r="X287" s="14"/>
      <c r="AB287" s="14"/>
      <c r="AF287" s="55"/>
      <c r="AJ287" s="55"/>
      <c r="AN287" s="38"/>
      <c r="AR287" s="38"/>
    </row>
    <row r="288" spans="6:44" x14ac:dyDescent="0.2">
      <c r="F288" s="47"/>
      <c r="H288" s="14"/>
      <c r="L288" s="14"/>
      <c r="P288" s="14"/>
      <c r="T288" s="14"/>
      <c r="X288" s="14"/>
      <c r="AB288" s="14"/>
      <c r="AF288" s="55"/>
      <c r="AJ288" s="55"/>
      <c r="AN288" s="38"/>
      <c r="AR288" s="38"/>
    </row>
    <row r="289" spans="6:44" x14ac:dyDescent="0.2">
      <c r="F289" s="47"/>
      <c r="H289" s="14"/>
      <c r="L289" s="14"/>
      <c r="P289" s="14"/>
      <c r="T289" s="14"/>
      <c r="X289" s="14"/>
      <c r="AB289" s="14"/>
      <c r="AF289" s="55"/>
      <c r="AJ289" s="55"/>
      <c r="AN289" s="38"/>
      <c r="AR289" s="38"/>
    </row>
    <row r="290" spans="6:44" x14ac:dyDescent="0.2">
      <c r="F290" s="47"/>
      <c r="H290" s="14"/>
      <c r="L290" s="14"/>
      <c r="P290" s="14"/>
      <c r="T290" s="14"/>
      <c r="X290" s="14"/>
      <c r="AB290" s="14"/>
      <c r="AF290" s="55"/>
      <c r="AJ290" s="55"/>
      <c r="AN290" s="38"/>
      <c r="AR290" s="38"/>
    </row>
    <row r="291" spans="6:44" x14ac:dyDescent="0.2">
      <c r="F291" s="47"/>
      <c r="H291" s="14"/>
      <c r="L291" s="14"/>
      <c r="P291" s="14"/>
      <c r="T291" s="14"/>
      <c r="X291" s="14"/>
      <c r="AB291" s="14"/>
      <c r="AF291" s="55"/>
      <c r="AJ291" s="55"/>
      <c r="AN291" s="38"/>
      <c r="AR291" s="38"/>
    </row>
    <row r="292" spans="6:44" x14ac:dyDescent="0.2">
      <c r="F292" s="47"/>
      <c r="H292" s="14"/>
      <c r="L292" s="14"/>
      <c r="P292" s="14"/>
      <c r="T292" s="14"/>
      <c r="X292" s="14"/>
      <c r="AB292" s="14"/>
      <c r="AF292" s="55"/>
      <c r="AJ292" s="55"/>
      <c r="AN292" s="38"/>
      <c r="AR292" s="38"/>
    </row>
    <row r="293" spans="6:44" x14ac:dyDescent="0.2">
      <c r="F293" s="47"/>
      <c r="H293" s="14"/>
      <c r="L293" s="14"/>
      <c r="P293" s="14"/>
      <c r="T293" s="14"/>
      <c r="X293" s="14"/>
      <c r="AB293" s="14"/>
      <c r="AF293" s="55"/>
      <c r="AJ293" s="55"/>
      <c r="AN293" s="38"/>
      <c r="AR293" s="38"/>
    </row>
    <row r="294" spans="6:44" x14ac:dyDescent="0.2">
      <c r="F294" s="47"/>
      <c r="H294" s="14"/>
      <c r="L294" s="14"/>
      <c r="P294" s="14"/>
      <c r="T294" s="14"/>
      <c r="X294" s="14"/>
      <c r="AB294" s="14"/>
      <c r="AF294" s="55"/>
      <c r="AJ294" s="55"/>
      <c r="AN294" s="38"/>
      <c r="AR294" s="38"/>
    </row>
    <row r="295" spans="6:44" x14ac:dyDescent="0.2">
      <c r="F295" s="47"/>
      <c r="H295" s="14"/>
      <c r="L295" s="14"/>
      <c r="P295" s="14"/>
      <c r="T295" s="14"/>
      <c r="X295" s="14"/>
      <c r="AB295" s="14"/>
      <c r="AF295" s="55"/>
      <c r="AJ295" s="55"/>
      <c r="AN295" s="38"/>
      <c r="AR295" s="38"/>
    </row>
    <row r="296" spans="6:44" x14ac:dyDescent="0.2">
      <c r="F296" s="47"/>
      <c r="H296" s="14"/>
      <c r="L296" s="14"/>
      <c r="P296" s="14"/>
      <c r="T296" s="14"/>
      <c r="X296" s="14"/>
      <c r="AB296" s="14"/>
      <c r="AF296" s="55"/>
      <c r="AJ296" s="55"/>
      <c r="AN296" s="38"/>
      <c r="AR296" s="38"/>
    </row>
    <row r="297" spans="6:44" x14ac:dyDescent="0.2">
      <c r="F297" s="47"/>
      <c r="H297" s="14"/>
      <c r="L297" s="14"/>
      <c r="P297" s="14"/>
      <c r="T297" s="14"/>
      <c r="X297" s="14"/>
      <c r="AB297" s="14"/>
      <c r="AF297" s="55"/>
      <c r="AJ297" s="55"/>
      <c r="AN297" s="38"/>
      <c r="AR297" s="38"/>
    </row>
    <row r="298" spans="6:44" x14ac:dyDescent="0.2">
      <c r="F298" s="47"/>
      <c r="H298" s="14"/>
      <c r="L298" s="14"/>
      <c r="P298" s="14"/>
      <c r="T298" s="14"/>
      <c r="X298" s="14"/>
      <c r="AB298" s="14"/>
      <c r="AF298" s="55"/>
      <c r="AJ298" s="55"/>
      <c r="AN298" s="38"/>
      <c r="AR298" s="38"/>
    </row>
    <row r="299" spans="6:44" x14ac:dyDescent="0.2">
      <c r="F299" s="47"/>
      <c r="H299" s="14"/>
      <c r="L299" s="14"/>
      <c r="P299" s="14"/>
      <c r="T299" s="14"/>
      <c r="X299" s="14"/>
      <c r="AB299" s="14"/>
      <c r="AF299" s="55"/>
      <c r="AJ299" s="55"/>
      <c r="AN299" s="38"/>
      <c r="AR299" s="38"/>
    </row>
    <row r="300" spans="6:44" x14ac:dyDescent="0.2">
      <c r="F300" s="47"/>
      <c r="H300" s="14"/>
      <c r="L300" s="14"/>
      <c r="P300" s="14"/>
      <c r="T300" s="14"/>
      <c r="X300" s="14"/>
      <c r="AB300" s="14"/>
      <c r="AF300" s="55"/>
      <c r="AJ300" s="55"/>
      <c r="AN300" s="38"/>
      <c r="AR300" s="38"/>
    </row>
    <row r="301" spans="6:44" x14ac:dyDescent="0.2">
      <c r="F301" s="47"/>
      <c r="H301" s="14"/>
      <c r="L301" s="14"/>
      <c r="P301" s="14"/>
      <c r="T301" s="14"/>
      <c r="X301" s="14"/>
      <c r="AB301" s="14"/>
      <c r="AF301" s="55"/>
      <c r="AJ301" s="55"/>
      <c r="AN301" s="38"/>
      <c r="AR301" s="38"/>
    </row>
    <row r="302" spans="6:44" x14ac:dyDescent="0.2">
      <c r="F302" s="47"/>
      <c r="H302" s="14"/>
      <c r="L302" s="14"/>
      <c r="P302" s="14"/>
      <c r="T302" s="14"/>
      <c r="X302" s="14"/>
      <c r="AB302" s="14"/>
      <c r="AF302" s="55"/>
      <c r="AJ302" s="55"/>
      <c r="AN302" s="38"/>
      <c r="AR302" s="38"/>
    </row>
    <row r="303" spans="6:44" x14ac:dyDescent="0.2">
      <c r="F303" s="47"/>
      <c r="H303" s="14"/>
      <c r="L303" s="14"/>
      <c r="P303" s="14"/>
      <c r="T303" s="14"/>
      <c r="X303" s="14"/>
      <c r="AB303" s="14"/>
      <c r="AF303" s="55"/>
      <c r="AJ303" s="55"/>
      <c r="AN303" s="38"/>
      <c r="AR303" s="38"/>
    </row>
    <row r="304" spans="6:44" x14ac:dyDescent="0.2">
      <c r="F304" s="47"/>
      <c r="H304" s="14"/>
      <c r="L304" s="14"/>
      <c r="P304" s="14"/>
      <c r="T304" s="14"/>
      <c r="X304" s="14"/>
      <c r="AB304" s="14"/>
      <c r="AF304" s="55"/>
      <c r="AJ304" s="55"/>
      <c r="AN304" s="38"/>
      <c r="AR304" s="38"/>
    </row>
    <row r="305" spans="6:44" x14ac:dyDescent="0.2">
      <c r="F305" s="47"/>
      <c r="H305" s="14"/>
      <c r="L305" s="14"/>
      <c r="P305" s="14"/>
      <c r="T305" s="14"/>
      <c r="X305" s="14"/>
      <c r="AB305" s="14"/>
      <c r="AF305" s="55"/>
      <c r="AJ305" s="55"/>
      <c r="AN305" s="38"/>
      <c r="AR305" s="38"/>
    </row>
    <row r="306" spans="6:44" x14ac:dyDescent="0.2">
      <c r="F306" s="47"/>
      <c r="H306" s="14"/>
      <c r="L306" s="14"/>
      <c r="P306" s="14"/>
      <c r="T306" s="14"/>
      <c r="X306" s="14"/>
      <c r="AB306" s="14"/>
      <c r="AF306" s="55"/>
      <c r="AJ306" s="55"/>
      <c r="AN306" s="38"/>
      <c r="AR306" s="38"/>
    </row>
    <row r="307" spans="6:44" x14ac:dyDescent="0.2">
      <c r="F307" s="47"/>
      <c r="H307" s="14"/>
      <c r="L307" s="14"/>
      <c r="P307" s="14"/>
      <c r="T307" s="14"/>
      <c r="X307" s="14"/>
      <c r="AB307" s="14"/>
      <c r="AF307" s="55"/>
      <c r="AJ307" s="55"/>
      <c r="AN307" s="38"/>
      <c r="AR307" s="38"/>
    </row>
    <row r="308" spans="6:44" x14ac:dyDescent="0.2">
      <c r="F308" s="47"/>
      <c r="H308" s="14"/>
      <c r="L308" s="14"/>
      <c r="P308" s="14"/>
      <c r="T308" s="14"/>
      <c r="X308" s="14"/>
      <c r="AB308" s="14"/>
      <c r="AF308" s="55"/>
      <c r="AJ308" s="55"/>
      <c r="AN308" s="38"/>
      <c r="AR308" s="38"/>
    </row>
    <row r="309" spans="6:44" x14ac:dyDescent="0.2">
      <c r="F309" s="47"/>
      <c r="H309" s="14"/>
      <c r="L309" s="14"/>
      <c r="P309" s="14"/>
      <c r="T309" s="14"/>
      <c r="X309" s="14"/>
      <c r="AB309" s="14"/>
      <c r="AF309" s="55"/>
      <c r="AJ309" s="55"/>
      <c r="AN309" s="38"/>
      <c r="AR309" s="38"/>
    </row>
    <row r="310" spans="6:44" x14ac:dyDescent="0.2">
      <c r="F310" s="47"/>
      <c r="H310" s="14"/>
      <c r="L310" s="14"/>
      <c r="P310" s="14"/>
      <c r="T310" s="14"/>
      <c r="X310" s="14"/>
      <c r="AB310" s="14"/>
      <c r="AF310" s="55"/>
      <c r="AJ310" s="55"/>
      <c r="AN310" s="38"/>
      <c r="AR310" s="38"/>
    </row>
    <row r="311" spans="6:44" x14ac:dyDescent="0.2">
      <c r="F311" s="47"/>
      <c r="H311" s="14"/>
      <c r="L311" s="14"/>
      <c r="P311" s="14"/>
      <c r="T311" s="14"/>
      <c r="X311" s="14"/>
      <c r="AB311" s="14"/>
      <c r="AF311" s="55"/>
      <c r="AJ311" s="55"/>
      <c r="AN311" s="38"/>
      <c r="AR311" s="38"/>
    </row>
    <row r="312" spans="6:44" x14ac:dyDescent="0.2">
      <c r="F312" s="47"/>
      <c r="H312" s="14"/>
      <c r="L312" s="14"/>
      <c r="P312" s="14"/>
      <c r="T312" s="14"/>
      <c r="X312" s="14"/>
      <c r="AB312" s="14"/>
      <c r="AF312" s="55"/>
      <c r="AJ312" s="55"/>
      <c r="AN312" s="38"/>
      <c r="AR312" s="38"/>
    </row>
    <row r="313" spans="6:44" x14ac:dyDescent="0.2">
      <c r="F313" s="47"/>
      <c r="H313" s="14"/>
      <c r="L313" s="14"/>
      <c r="P313" s="14"/>
      <c r="T313" s="14"/>
      <c r="X313" s="14"/>
      <c r="AB313" s="14"/>
      <c r="AF313" s="55"/>
      <c r="AJ313" s="55"/>
      <c r="AN313" s="38"/>
      <c r="AR313" s="38"/>
    </row>
    <row r="314" spans="6:44" x14ac:dyDescent="0.2">
      <c r="F314" s="47"/>
      <c r="H314" s="14"/>
      <c r="L314" s="14"/>
      <c r="P314" s="14"/>
      <c r="T314" s="14"/>
      <c r="X314" s="14"/>
      <c r="AB314" s="14"/>
      <c r="AF314" s="55"/>
      <c r="AJ314" s="55"/>
      <c r="AN314" s="38"/>
      <c r="AR314" s="38"/>
    </row>
    <row r="315" spans="6:44" x14ac:dyDescent="0.2">
      <c r="F315" s="47"/>
      <c r="H315" s="14"/>
      <c r="L315" s="14"/>
      <c r="P315" s="14"/>
      <c r="T315" s="14"/>
      <c r="X315" s="14"/>
      <c r="AB315" s="14"/>
      <c r="AF315" s="55"/>
      <c r="AJ315" s="55"/>
      <c r="AN315" s="38"/>
      <c r="AR315" s="38"/>
    </row>
    <row r="316" spans="6:44" x14ac:dyDescent="0.2">
      <c r="F316" s="47"/>
      <c r="H316" s="14"/>
      <c r="L316" s="14"/>
      <c r="P316" s="14"/>
      <c r="T316" s="14"/>
      <c r="X316" s="14"/>
      <c r="AB316" s="14"/>
      <c r="AF316" s="55"/>
      <c r="AJ316" s="55"/>
      <c r="AN316" s="38"/>
      <c r="AR316" s="38"/>
    </row>
    <row r="317" spans="6:44" x14ac:dyDescent="0.2">
      <c r="F317" s="47"/>
      <c r="H317" s="14"/>
      <c r="L317" s="14"/>
      <c r="P317" s="14"/>
      <c r="T317" s="14"/>
      <c r="X317" s="14"/>
      <c r="AB317" s="14"/>
      <c r="AF317" s="55"/>
      <c r="AJ317" s="55"/>
      <c r="AN317" s="38"/>
      <c r="AR317" s="38"/>
    </row>
    <row r="318" spans="6:44" x14ac:dyDescent="0.2">
      <c r="F318" s="47"/>
      <c r="H318" s="14"/>
      <c r="L318" s="14"/>
      <c r="P318" s="14"/>
      <c r="T318" s="14"/>
      <c r="X318" s="14"/>
      <c r="AB318" s="14"/>
      <c r="AF318" s="55"/>
      <c r="AJ318" s="55"/>
      <c r="AN318" s="38"/>
      <c r="AR318" s="38"/>
    </row>
    <row r="319" spans="6:44" x14ac:dyDescent="0.2">
      <c r="F319" s="47"/>
      <c r="H319" s="14"/>
      <c r="L319" s="14"/>
      <c r="P319" s="14"/>
      <c r="T319" s="14"/>
      <c r="X319" s="14"/>
      <c r="AB319" s="14"/>
      <c r="AF319" s="55"/>
      <c r="AJ319" s="55"/>
      <c r="AN319" s="38"/>
      <c r="AR319" s="38"/>
    </row>
    <row r="320" spans="6:44" x14ac:dyDescent="0.2">
      <c r="F320" s="47"/>
      <c r="H320" s="14"/>
      <c r="L320" s="14"/>
      <c r="P320" s="14"/>
      <c r="T320" s="14"/>
      <c r="X320" s="14"/>
      <c r="AB320" s="14"/>
      <c r="AF320" s="55"/>
      <c r="AJ320" s="55"/>
      <c r="AN320" s="38"/>
      <c r="AR320" s="38"/>
    </row>
    <row r="321" spans="6:44" x14ac:dyDescent="0.2">
      <c r="F321" s="47"/>
      <c r="H321" s="14"/>
      <c r="L321" s="14"/>
      <c r="P321" s="14"/>
      <c r="T321" s="14"/>
      <c r="X321" s="14"/>
      <c r="AB321" s="14"/>
      <c r="AF321" s="55"/>
      <c r="AJ321" s="55"/>
      <c r="AN321" s="38"/>
      <c r="AR321" s="38"/>
    </row>
    <row r="322" spans="6:44" x14ac:dyDescent="0.2">
      <c r="F322" s="47"/>
      <c r="H322" s="14"/>
      <c r="L322" s="14"/>
      <c r="P322" s="14"/>
      <c r="T322" s="14"/>
      <c r="X322" s="14"/>
      <c r="AB322" s="14"/>
      <c r="AF322" s="55"/>
      <c r="AJ322" s="55"/>
      <c r="AN322" s="38"/>
      <c r="AR322" s="38"/>
    </row>
    <row r="323" spans="6:44" x14ac:dyDescent="0.2">
      <c r="F323" s="47"/>
      <c r="H323" s="14"/>
      <c r="L323" s="14"/>
      <c r="P323" s="14"/>
      <c r="T323" s="14"/>
      <c r="X323" s="14"/>
      <c r="AB323" s="14"/>
      <c r="AF323" s="55"/>
      <c r="AJ323" s="55"/>
      <c r="AN323" s="38"/>
      <c r="AR323" s="38"/>
    </row>
    <row r="324" spans="6:44" x14ac:dyDescent="0.2">
      <c r="F324" s="47"/>
      <c r="H324" s="14"/>
      <c r="L324" s="14"/>
      <c r="P324" s="14"/>
      <c r="T324" s="14"/>
      <c r="X324" s="14"/>
      <c r="AB324" s="14"/>
      <c r="AF324" s="55"/>
      <c r="AJ324" s="55"/>
      <c r="AN324" s="38"/>
      <c r="AR324" s="38"/>
    </row>
    <row r="325" spans="6:44" x14ac:dyDescent="0.2">
      <c r="F325" s="47"/>
      <c r="H325" s="14"/>
      <c r="L325" s="14"/>
      <c r="P325" s="14"/>
      <c r="T325" s="14"/>
      <c r="X325" s="14"/>
      <c r="AB325" s="14"/>
      <c r="AF325" s="55"/>
      <c r="AJ325" s="55"/>
      <c r="AN325" s="38"/>
      <c r="AR325" s="38"/>
    </row>
    <row r="326" spans="6:44" x14ac:dyDescent="0.2">
      <c r="F326" s="47"/>
      <c r="H326" s="14"/>
      <c r="L326" s="14"/>
      <c r="P326" s="14"/>
      <c r="T326" s="14"/>
      <c r="X326" s="14"/>
      <c r="AB326" s="14"/>
      <c r="AF326" s="55"/>
      <c r="AJ326" s="55"/>
      <c r="AN326" s="38"/>
      <c r="AR326" s="38"/>
    </row>
    <row r="327" spans="6:44" x14ac:dyDescent="0.2">
      <c r="F327" s="47"/>
      <c r="H327" s="14"/>
      <c r="L327" s="14"/>
      <c r="P327" s="14"/>
      <c r="T327" s="14"/>
      <c r="X327" s="14"/>
      <c r="AB327" s="14"/>
      <c r="AF327" s="55"/>
      <c r="AJ327" s="55"/>
      <c r="AN327" s="38"/>
      <c r="AR327" s="38"/>
    </row>
    <row r="328" spans="6:44" x14ac:dyDescent="0.2">
      <c r="F328" s="47"/>
      <c r="H328" s="14"/>
      <c r="L328" s="14"/>
      <c r="P328" s="14"/>
      <c r="T328" s="14"/>
      <c r="X328" s="14"/>
      <c r="AB328" s="14"/>
      <c r="AF328" s="55"/>
      <c r="AJ328" s="55"/>
      <c r="AN328" s="38"/>
      <c r="AR328" s="38"/>
    </row>
    <row r="329" spans="6:44" x14ac:dyDescent="0.2">
      <c r="F329" s="47"/>
      <c r="H329" s="14"/>
      <c r="L329" s="14"/>
      <c r="P329" s="14"/>
      <c r="T329" s="14"/>
      <c r="X329" s="14"/>
      <c r="AB329" s="14"/>
      <c r="AF329" s="55"/>
      <c r="AJ329" s="55"/>
      <c r="AN329" s="38"/>
      <c r="AR329" s="38"/>
    </row>
    <row r="330" spans="6:44" x14ac:dyDescent="0.2">
      <c r="F330" s="47"/>
      <c r="H330" s="14"/>
      <c r="L330" s="14"/>
      <c r="P330" s="14"/>
      <c r="T330" s="14"/>
      <c r="X330" s="14"/>
      <c r="AB330" s="14"/>
      <c r="AF330" s="55"/>
      <c r="AJ330" s="55"/>
      <c r="AN330" s="38"/>
      <c r="AR330" s="38"/>
    </row>
    <row r="331" spans="6:44" x14ac:dyDescent="0.2">
      <c r="F331" s="47"/>
      <c r="H331" s="14"/>
      <c r="L331" s="14"/>
      <c r="P331" s="14"/>
      <c r="T331" s="14"/>
      <c r="X331" s="14"/>
      <c r="AB331" s="14"/>
      <c r="AF331" s="55"/>
      <c r="AJ331" s="55"/>
      <c r="AN331" s="38"/>
      <c r="AR331" s="38"/>
    </row>
    <row r="332" spans="6:44" x14ac:dyDescent="0.2">
      <c r="F332" s="47"/>
      <c r="H332" s="14"/>
      <c r="L332" s="14"/>
      <c r="P332" s="14"/>
      <c r="T332" s="14"/>
      <c r="X332" s="14"/>
      <c r="AB332" s="14"/>
      <c r="AF332" s="55"/>
      <c r="AJ332" s="55"/>
      <c r="AN332" s="38"/>
      <c r="AR332" s="38"/>
    </row>
    <row r="333" spans="6:44" x14ac:dyDescent="0.2">
      <c r="F333" s="47"/>
      <c r="H333" s="14"/>
      <c r="L333" s="14"/>
      <c r="P333" s="14"/>
      <c r="T333" s="14"/>
      <c r="X333" s="14"/>
      <c r="AB333" s="14"/>
      <c r="AF333" s="55"/>
      <c r="AJ333" s="55"/>
      <c r="AN333" s="38"/>
      <c r="AR333" s="38"/>
    </row>
    <row r="334" spans="6:44" x14ac:dyDescent="0.2">
      <c r="F334" s="47"/>
      <c r="H334" s="14"/>
      <c r="L334" s="14"/>
      <c r="P334" s="14"/>
      <c r="T334" s="14"/>
      <c r="X334" s="14"/>
      <c r="AB334" s="14"/>
      <c r="AF334" s="55"/>
      <c r="AJ334" s="55"/>
      <c r="AN334" s="38"/>
      <c r="AR334" s="38"/>
    </row>
    <row r="335" spans="6:44" x14ac:dyDescent="0.2">
      <c r="F335" s="47"/>
      <c r="H335" s="14"/>
      <c r="L335" s="14"/>
      <c r="P335" s="14"/>
      <c r="T335" s="14"/>
      <c r="X335" s="14"/>
      <c r="AB335" s="14"/>
      <c r="AF335" s="55"/>
      <c r="AJ335" s="55"/>
      <c r="AN335" s="38"/>
      <c r="AR335" s="38"/>
    </row>
    <row r="336" spans="6:44" x14ac:dyDescent="0.2">
      <c r="F336" s="47"/>
      <c r="H336" s="14"/>
      <c r="L336" s="14"/>
      <c r="P336" s="14"/>
      <c r="T336" s="14"/>
      <c r="X336" s="14"/>
      <c r="AB336" s="14"/>
      <c r="AF336" s="55"/>
      <c r="AJ336" s="55"/>
      <c r="AN336" s="38"/>
      <c r="AR336" s="38"/>
    </row>
    <row r="337" spans="6:44" x14ac:dyDescent="0.2">
      <c r="F337" s="47"/>
      <c r="H337" s="14"/>
      <c r="L337" s="14"/>
      <c r="P337" s="14"/>
      <c r="T337" s="14"/>
      <c r="X337" s="14"/>
      <c r="AB337" s="14"/>
      <c r="AF337" s="55"/>
      <c r="AJ337" s="55"/>
      <c r="AN337" s="38"/>
      <c r="AR337" s="38"/>
    </row>
    <row r="338" spans="6:44" x14ac:dyDescent="0.2">
      <c r="F338" s="47"/>
      <c r="H338" s="14"/>
      <c r="L338" s="14"/>
      <c r="P338" s="14"/>
      <c r="T338" s="14"/>
      <c r="X338" s="14"/>
      <c r="AB338" s="14"/>
      <c r="AF338" s="55"/>
      <c r="AJ338" s="55"/>
      <c r="AN338" s="38"/>
      <c r="AR338" s="38"/>
    </row>
    <row r="339" spans="6:44" x14ac:dyDescent="0.2">
      <c r="F339" s="47"/>
      <c r="H339" s="14"/>
      <c r="L339" s="14"/>
      <c r="P339" s="14"/>
      <c r="T339" s="14"/>
      <c r="X339" s="14"/>
      <c r="AB339" s="14"/>
      <c r="AF339" s="55"/>
      <c r="AJ339" s="55"/>
      <c r="AN339" s="38"/>
      <c r="AR339" s="38"/>
    </row>
    <row r="340" spans="6:44" x14ac:dyDescent="0.2">
      <c r="F340" s="47"/>
      <c r="H340" s="14"/>
      <c r="L340" s="14"/>
      <c r="P340" s="14"/>
      <c r="T340" s="14"/>
      <c r="X340" s="14"/>
      <c r="AB340" s="14"/>
      <c r="AF340" s="55"/>
      <c r="AJ340" s="55"/>
      <c r="AN340" s="38"/>
      <c r="AR340" s="38"/>
    </row>
    <row r="341" spans="6:44" x14ac:dyDescent="0.2">
      <c r="F341" s="47"/>
      <c r="H341" s="14"/>
      <c r="L341" s="14"/>
      <c r="P341" s="14"/>
      <c r="T341" s="14"/>
      <c r="X341" s="14"/>
      <c r="AB341" s="14"/>
      <c r="AF341" s="55"/>
      <c r="AJ341" s="55"/>
      <c r="AN341" s="38"/>
      <c r="AR341" s="38"/>
    </row>
    <row r="342" spans="6:44" x14ac:dyDescent="0.2">
      <c r="F342" s="47"/>
      <c r="H342" s="14"/>
      <c r="L342" s="14"/>
      <c r="P342" s="14"/>
      <c r="T342" s="14"/>
      <c r="X342" s="14"/>
      <c r="AB342" s="14"/>
      <c r="AF342" s="55"/>
      <c r="AJ342" s="55"/>
      <c r="AN342" s="38"/>
      <c r="AR342" s="38"/>
    </row>
    <row r="343" spans="6:44" x14ac:dyDescent="0.2">
      <c r="F343" s="47"/>
      <c r="H343" s="14"/>
      <c r="L343" s="14"/>
      <c r="P343" s="14"/>
      <c r="T343" s="14"/>
      <c r="X343" s="14"/>
      <c r="AB343" s="14"/>
      <c r="AF343" s="55"/>
      <c r="AJ343" s="55"/>
      <c r="AN343" s="38"/>
      <c r="AR343" s="38"/>
    </row>
    <row r="344" spans="6:44" x14ac:dyDescent="0.2">
      <c r="F344" s="47"/>
      <c r="H344" s="14"/>
      <c r="L344" s="14"/>
      <c r="P344" s="14"/>
      <c r="T344" s="14"/>
      <c r="X344" s="14"/>
      <c r="AB344" s="14"/>
      <c r="AF344" s="55"/>
      <c r="AJ344" s="55"/>
      <c r="AN344" s="38"/>
      <c r="AR344" s="38"/>
    </row>
    <row r="345" spans="6:44" x14ac:dyDescent="0.2">
      <c r="F345" s="47"/>
      <c r="H345" s="14"/>
      <c r="L345" s="14"/>
      <c r="P345" s="14"/>
      <c r="T345" s="14"/>
      <c r="X345" s="14"/>
      <c r="AB345" s="14"/>
      <c r="AF345" s="55"/>
      <c r="AJ345" s="55"/>
      <c r="AN345" s="38"/>
      <c r="AR345" s="38"/>
    </row>
    <row r="346" spans="6:44" x14ac:dyDescent="0.2">
      <c r="F346" s="47"/>
      <c r="H346" s="14"/>
      <c r="L346" s="14"/>
      <c r="P346" s="14"/>
      <c r="T346" s="14"/>
      <c r="X346" s="14"/>
      <c r="AB346" s="14"/>
      <c r="AF346" s="55"/>
      <c r="AJ346" s="55"/>
      <c r="AN346" s="38"/>
      <c r="AR346" s="38"/>
    </row>
    <row r="347" spans="6:44" x14ac:dyDescent="0.2">
      <c r="F347" s="47"/>
      <c r="H347" s="14"/>
      <c r="L347" s="14"/>
      <c r="P347" s="14"/>
      <c r="T347" s="14"/>
      <c r="X347" s="14"/>
      <c r="AB347" s="14"/>
      <c r="AF347" s="55"/>
      <c r="AJ347" s="55"/>
      <c r="AN347" s="38"/>
      <c r="AR347" s="38"/>
    </row>
    <row r="348" spans="6:44" x14ac:dyDescent="0.2">
      <c r="F348" s="47"/>
      <c r="H348" s="14"/>
      <c r="L348" s="14"/>
      <c r="P348" s="14"/>
      <c r="T348" s="14"/>
      <c r="X348" s="14"/>
      <c r="AB348" s="14"/>
      <c r="AF348" s="55"/>
      <c r="AJ348" s="55"/>
      <c r="AN348" s="38"/>
      <c r="AR348" s="38"/>
    </row>
    <row r="349" spans="6:44" x14ac:dyDescent="0.2">
      <c r="F349" s="47"/>
      <c r="H349" s="14"/>
      <c r="L349" s="14"/>
      <c r="P349" s="14"/>
      <c r="T349" s="14"/>
      <c r="X349" s="14"/>
      <c r="AB349" s="14"/>
      <c r="AF349" s="55"/>
      <c r="AJ349" s="55"/>
      <c r="AN349" s="38"/>
      <c r="AR349" s="38"/>
    </row>
    <row r="350" spans="6:44" x14ac:dyDescent="0.2">
      <c r="F350" s="47"/>
      <c r="H350" s="14"/>
      <c r="L350" s="14"/>
      <c r="P350" s="14"/>
      <c r="T350" s="14"/>
      <c r="X350" s="14"/>
      <c r="AB350" s="14"/>
      <c r="AF350" s="55"/>
      <c r="AJ350" s="55"/>
      <c r="AN350" s="38"/>
      <c r="AR350" s="38"/>
    </row>
    <row r="351" spans="6:44" x14ac:dyDescent="0.2">
      <c r="F351" s="47"/>
      <c r="H351" s="14"/>
      <c r="L351" s="14"/>
      <c r="P351" s="14"/>
      <c r="T351" s="14"/>
      <c r="X351" s="14"/>
      <c r="AB351" s="14"/>
      <c r="AF351" s="55"/>
      <c r="AJ351" s="55"/>
      <c r="AN351" s="38"/>
      <c r="AR351" s="38"/>
    </row>
    <row r="352" spans="6:44" x14ac:dyDescent="0.2">
      <c r="F352" s="47"/>
      <c r="H352" s="14"/>
      <c r="L352" s="14"/>
      <c r="P352" s="14"/>
      <c r="T352" s="14"/>
      <c r="X352" s="14"/>
      <c r="AB352" s="14"/>
      <c r="AF352" s="55"/>
      <c r="AJ352" s="55"/>
      <c r="AN352" s="38"/>
      <c r="AR352" s="38"/>
    </row>
    <row r="353" spans="6:44" x14ac:dyDescent="0.2">
      <c r="F353" s="47"/>
      <c r="H353" s="14"/>
      <c r="L353" s="14"/>
      <c r="P353" s="14"/>
      <c r="T353" s="14"/>
      <c r="X353" s="14"/>
      <c r="AB353" s="14"/>
      <c r="AF353" s="55"/>
      <c r="AJ353" s="55"/>
      <c r="AN353" s="38"/>
      <c r="AR353" s="38"/>
    </row>
    <row r="354" spans="6:44" x14ac:dyDescent="0.2">
      <c r="F354" s="47"/>
      <c r="H354" s="14"/>
      <c r="L354" s="14"/>
      <c r="P354" s="14"/>
      <c r="T354" s="14"/>
      <c r="X354" s="14"/>
      <c r="AB354" s="14"/>
      <c r="AF354" s="55"/>
      <c r="AJ354" s="55"/>
      <c r="AN354" s="38"/>
      <c r="AR354" s="38"/>
    </row>
    <row r="355" spans="6:44" x14ac:dyDescent="0.2">
      <c r="F355" s="47"/>
      <c r="H355" s="14"/>
      <c r="L355" s="14"/>
      <c r="P355" s="14"/>
      <c r="T355" s="14"/>
      <c r="X355" s="14"/>
      <c r="AB355" s="14"/>
      <c r="AF355" s="55"/>
      <c r="AJ355" s="55"/>
      <c r="AN355" s="38"/>
      <c r="AR355" s="38"/>
    </row>
    <row r="356" spans="6:44" x14ac:dyDescent="0.2">
      <c r="F356" s="47"/>
      <c r="H356" s="14"/>
      <c r="L356" s="14"/>
      <c r="P356" s="14"/>
      <c r="T356" s="14"/>
      <c r="X356" s="14"/>
      <c r="AB356" s="14"/>
      <c r="AF356" s="55"/>
      <c r="AJ356" s="55"/>
      <c r="AN356" s="38"/>
      <c r="AR356" s="38"/>
    </row>
    <row r="357" spans="6:44" x14ac:dyDescent="0.2">
      <c r="F357" s="47"/>
      <c r="H357" s="14"/>
      <c r="L357" s="14"/>
      <c r="P357" s="14"/>
      <c r="T357" s="14"/>
      <c r="X357" s="14"/>
      <c r="AB357" s="14"/>
      <c r="AF357" s="55"/>
      <c r="AJ357" s="55"/>
      <c r="AN357" s="38"/>
      <c r="AR357" s="38"/>
    </row>
    <row r="358" spans="6:44" x14ac:dyDescent="0.2">
      <c r="F358" s="47"/>
      <c r="H358" s="14"/>
      <c r="L358" s="14"/>
      <c r="P358" s="14"/>
      <c r="T358" s="14"/>
      <c r="X358" s="14"/>
      <c r="AB358" s="14"/>
      <c r="AF358" s="55"/>
      <c r="AJ358" s="55"/>
      <c r="AN358" s="38"/>
      <c r="AR358" s="38"/>
    </row>
    <row r="359" spans="6:44" x14ac:dyDescent="0.2">
      <c r="F359" s="47"/>
      <c r="H359" s="14"/>
      <c r="L359" s="14"/>
      <c r="P359" s="14"/>
      <c r="T359" s="14"/>
      <c r="X359" s="14"/>
      <c r="AB359" s="14"/>
      <c r="AF359" s="55"/>
      <c r="AJ359" s="55"/>
      <c r="AN359" s="38"/>
      <c r="AR359" s="38"/>
    </row>
    <row r="360" spans="6:44" x14ac:dyDescent="0.2">
      <c r="F360" s="47"/>
      <c r="H360" s="14"/>
      <c r="L360" s="14"/>
      <c r="P360" s="14"/>
      <c r="T360" s="14"/>
      <c r="X360" s="14"/>
      <c r="AB360" s="14"/>
      <c r="AF360" s="55"/>
      <c r="AJ360" s="55"/>
      <c r="AN360" s="38"/>
      <c r="AR360" s="38"/>
    </row>
    <row r="361" spans="6:44" x14ac:dyDescent="0.2">
      <c r="F361" s="47"/>
      <c r="H361" s="14"/>
      <c r="L361" s="14"/>
      <c r="P361" s="14"/>
      <c r="T361" s="14"/>
      <c r="X361" s="14"/>
      <c r="AB361" s="14"/>
      <c r="AF361" s="55"/>
      <c r="AJ361" s="55"/>
      <c r="AN361" s="38"/>
      <c r="AR361" s="38"/>
    </row>
    <row r="362" spans="6:44" x14ac:dyDescent="0.2">
      <c r="F362" s="47"/>
      <c r="H362" s="14"/>
      <c r="L362" s="14"/>
      <c r="P362" s="14"/>
      <c r="T362" s="14"/>
      <c r="X362" s="14"/>
      <c r="AB362" s="14"/>
      <c r="AF362" s="55"/>
      <c r="AJ362" s="55"/>
      <c r="AN362" s="38"/>
      <c r="AR362" s="38"/>
    </row>
    <row r="363" spans="6:44" x14ac:dyDescent="0.2">
      <c r="F363" s="47"/>
      <c r="H363" s="14"/>
      <c r="L363" s="14"/>
      <c r="P363" s="14"/>
      <c r="T363" s="14"/>
      <c r="X363" s="14"/>
      <c r="AB363" s="14"/>
      <c r="AF363" s="55"/>
      <c r="AJ363" s="55"/>
      <c r="AN363" s="38"/>
      <c r="AR363" s="38"/>
    </row>
    <row r="364" spans="6:44" x14ac:dyDescent="0.2">
      <c r="F364" s="47"/>
      <c r="H364" s="14"/>
      <c r="L364" s="14"/>
      <c r="P364" s="14"/>
      <c r="T364" s="14"/>
      <c r="X364" s="14"/>
      <c r="AB364" s="14"/>
      <c r="AF364" s="55"/>
      <c r="AJ364" s="55"/>
      <c r="AN364" s="38"/>
      <c r="AR364" s="38"/>
    </row>
    <row r="365" spans="6:44" x14ac:dyDescent="0.2">
      <c r="F365" s="47"/>
      <c r="H365" s="14"/>
      <c r="L365" s="14"/>
      <c r="P365" s="14"/>
      <c r="T365" s="14"/>
      <c r="X365" s="14"/>
      <c r="AB365" s="14"/>
      <c r="AF365" s="55"/>
      <c r="AJ365" s="55"/>
      <c r="AN365" s="38"/>
      <c r="AR365" s="38"/>
    </row>
    <row r="366" spans="6:44" x14ac:dyDescent="0.2">
      <c r="F366" s="47"/>
      <c r="H366" s="14"/>
      <c r="L366" s="14"/>
      <c r="P366" s="14"/>
      <c r="T366" s="14"/>
      <c r="X366" s="14"/>
      <c r="AB366" s="14"/>
      <c r="AF366" s="55"/>
      <c r="AJ366" s="55"/>
      <c r="AN366" s="38"/>
      <c r="AR366" s="38"/>
    </row>
    <row r="367" spans="6:44" x14ac:dyDescent="0.2">
      <c r="F367" s="47"/>
      <c r="H367" s="14"/>
      <c r="L367" s="14"/>
      <c r="P367" s="14"/>
      <c r="T367" s="14"/>
      <c r="X367" s="14"/>
      <c r="AB367" s="14"/>
      <c r="AF367" s="55"/>
      <c r="AJ367" s="55"/>
      <c r="AN367" s="38"/>
      <c r="AR367" s="38"/>
    </row>
    <row r="368" spans="6:44" x14ac:dyDescent="0.2">
      <c r="F368" s="47"/>
      <c r="H368" s="14"/>
      <c r="L368" s="14"/>
      <c r="P368" s="14"/>
      <c r="T368" s="14"/>
      <c r="X368" s="14"/>
      <c r="AB368" s="14"/>
      <c r="AF368" s="55"/>
      <c r="AJ368" s="55"/>
      <c r="AN368" s="38"/>
      <c r="AR368" s="38"/>
    </row>
    <row r="369" spans="6:44" x14ac:dyDescent="0.2">
      <c r="F369" s="47"/>
      <c r="H369" s="14"/>
      <c r="L369" s="14"/>
      <c r="P369" s="14"/>
      <c r="T369" s="14"/>
      <c r="X369" s="14"/>
      <c r="AB369" s="14"/>
      <c r="AF369" s="55"/>
      <c r="AJ369" s="55"/>
      <c r="AN369" s="38"/>
      <c r="AR369" s="38"/>
    </row>
    <row r="370" spans="6:44" x14ac:dyDescent="0.2">
      <c r="F370" s="47"/>
      <c r="H370" s="14"/>
      <c r="L370" s="14"/>
      <c r="P370" s="14"/>
      <c r="T370" s="14"/>
      <c r="X370" s="14"/>
      <c r="AB370" s="14"/>
      <c r="AF370" s="55"/>
      <c r="AJ370" s="55"/>
      <c r="AN370" s="38"/>
      <c r="AR370" s="38"/>
    </row>
    <row r="371" spans="6:44" x14ac:dyDescent="0.2">
      <c r="F371" s="47"/>
      <c r="H371" s="14"/>
      <c r="L371" s="14"/>
      <c r="P371" s="14"/>
      <c r="T371" s="14"/>
      <c r="X371" s="14"/>
      <c r="AB371" s="14"/>
      <c r="AF371" s="55"/>
      <c r="AJ371" s="55"/>
      <c r="AN371" s="38"/>
      <c r="AR371" s="38"/>
    </row>
    <row r="372" spans="6:44" x14ac:dyDescent="0.2">
      <c r="F372" s="47"/>
      <c r="H372" s="14"/>
      <c r="L372" s="14"/>
      <c r="P372" s="14"/>
      <c r="T372" s="14"/>
      <c r="X372" s="14"/>
      <c r="AB372" s="14"/>
      <c r="AF372" s="55"/>
      <c r="AJ372" s="55"/>
      <c r="AN372" s="38"/>
      <c r="AR372" s="38"/>
    </row>
    <row r="373" spans="6:44" x14ac:dyDescent="0.2">
      <c r="F373" s="47"/>
      <c r="H373" s="14"/>
      <c r="L373" s="14"/>
      <c r="P373" s="14"/>
      <c r="T373" s="14"/>
      <c r="X373" s="14"/>
      <c r="AB373" s="14"/>
      <c r="AF373" s="55"/>
      <c r="AJ373" s="55"/>
      <c r="AN373" s="38"/>
      <c r="AR373" s="38"/>
    </row>
    <row r="374" spans="6:44" x14ac:dyDescent="0.2">
      <c r="F374" s="47"/>
      <c r="H374" s="14"/>
      <c r="L374" s="14"/>
      <c r="P374" s="14"/>
      <c r="T374" s="14"/>
      <c r="X374" s="14"/>
      <c r="AB374" s="14"/>
      <c r="AF374" s="55"/>
      <c r="AJ374" s="55"/>
      <c r="AN374" s="38"/>
      <c r="AR374" s="38"/>
    </row>
    <row r="375" spans="6:44" x14ac:dyDescent="0.2">
      <c r="F375" s="47"/>
      <c r="H375" s="14"/>
      <c r="L375" s="14"/>
      <c r="P375" s="14"/>
      <c r="T375" s="14"/>
      <c r="X375" s="14"/>
      <c r="AB375" s="14"/>
      <c r="AF375" s="55"/>
      <c r="AJ375" s="55"/>
      <c r="AN375" s="38"/>
      <c r="AR375" s="38"/>
    </row>
    <row r="376" spans="6:44" x14ac:dyDescent="0.2">
      <c r="F376" s="47"/>
      <c r="H376" s="14"/>
      <c r="L376" s="14"/>
      <c r="P376" s="14"/>
      <c r="T376" s="14"/>
      <c r="X376" s="14"/>
      <c r="AB376" s="14"/>
      <c r="AF376" s="55"/>
      <c r="AJ376" s="55"/>
      <c r="AN376" s="38"/>
      <c r="AR376" s="38"/>
    </row>
    <row r="377" spans="6:44" x14ac:dyDescent="0.2">
      <c r="F377" s="47"/>
      <c r="H377" s="14"/>
      <c r="L377" s="14"/>
      <c r="P377" s="14"/>
      <c r="T377" s="14"/>
      <c r="X377" s="14"/>
      <c r="AB377" s="14"/>
      <c r="AF377" s="55"/>
      <c r="AJ377" s="55"/>
      <c r="AN377" s="38"/>
      <c r="AR377" s="38"/>
    </row>
    <row r="378" spans="6:44" x14ac:dyDescent="0.2">
      <c r="F378" s="47"/>
      <c r="H378" s="14"/>
      <c r="L378" s="14"/>
      <c r="P378" s="14"/>
      <c r="T378" s="14"/>
      <c r="X378" s="14"/>
      <c r="AB378" s="14"/>
      <c r="AF378" s="55"/>
      <c r="AJ378" s="55"/>
      <c r="AN378" s="38"/>
      <c r="AR378" s="38"/>
    </row>
    <row r="379" spans="6:44" x14ac:dyDescent="0.2">
      <c r="F379" s="47"/>
      <c r="H379" s="14"/>
      <c r="L379" s="14"/>
      <c r="P379" s="14"/>
      <c r="T379" s="14"/>
      <c r="X379" s="14"/>
      <c r="AB379" s="14"/>
      <c r="AF379" s="55"/>
      <c r="AJ379" s="55"/>
      <c r="AN379" s="38"/>
      <c r="AR379" s="38"/>
    </row>
    <row r="380" spans="6:44" x14ac:dyDescent="0.2">
      <c r="F380" s="47"/>
      <c r="H380" s="14"/>
      <c r="L380" s="14"/>
      <c r="P380" s="14"/>
      <c r="T380" s="14"/>
      <c r="X380" s="14"/>
      <c r="AB380" s="14"/>
      <c r="AF380" s="55"/>
      <c r="AJ380" s="55"/>
      <c r="AN380" s="38"/>
      <c r="AR380" s="38"/>
    </row>
    <row r="381" spans="6:44" x14ac:dyDescent="0.2">
      <c r="F381" s="47"/>
      <c r="H381" s="14"/>
      <c r="L381" s="14"/>
      <c r="P381" s="14"/>
      <c r="T381" s="14"/>
      <c r="X381" s="14"/>
      <c r="AB381" s="14"/>
      <c r="AF381" s="55"/>
      <c r="AJ381" s="55"/>
      <c r="AN381" s="38"/>
      <c r="AR381" s="38"/>
    </row>
    <row r="382" spans="6:44" x14ac:dyDescent="0.2">
      <c r="F382" s="47"/>
      <c r="H382" s="14"/>
      <c r="L382" s="14"/>
      <c r="P382" s="14"/>
      <c r="T382" s="14"/>
      <c r="X382" s="14"/>
      <c r="AB382" s="14"/>
      <c r="AF382" s="55"/>
      <c r="AJ382" s="55"/>
      <c r="AN382" s="38"/>
      <c r="AR382" s="38"/>
    </row>
    <row r="383" spans="6:44" x14ac:dyDescent="0.2">
      <c r="F383" s="47"/>
      <c r="H383" s="14"/>
      <c r="L383" s="14"/>
      <c r="P383" s="14"/>
      <c r="T383" s="14"/>
      <c r="X383" s="14"/>
      <c r="AB383" s="14"/>
      <c r="AF383" s="55"/>
      <c r="AJ383" s="55"/>
      <c r="AN383" s="38"/>
      <c r="AR383" s="38"/>
    </row>
    <row r="384" spans="6:44" x14ac:dyDescent="0.2">
      <c r="F384" s="47"/>
      <c r="H384" s="14"/>
      <c r="L384" s="14"/>
      <c r="P384" s="14"/>
      <c r="T384" s="14"/>
      <c r="X384" s="14"/>
      <c r="AB384" s="14"/>
      <c r="AF384" s="55"/>
      <c r="AJ384" s="55"/>
      <c r="AN384" s="38"/>
      <c r="AR384" s="38"/>
    </row>
    <row r="385" spans="6:44" x14ac:dyDescent="0.2">
      <c r="F385" s="47"/>
      <c r="H385" s="14"/>
      <c r="L385" s="14"/>
      <c r="P385" s="14"/>
      <c r="T385" s="14"/>
      <c r="X385" s="14"/>
      <c r="AB385" s="14"/>
      <c r="AF385" s="55"/>
      <c r="AJ385" s="55"/>
      <c r="AN385" s="38"/>
      <c r="AR385" s="38"/>
    </row>
    <row r="386" spans="6:44" x14ac:dyDescent="0.2">
      <c r="F386" s="47"/>
      <c r="H386" s="14"/>
      <c r="L386" s="14"/>
      <c r="P386" s="14"/>
      <c r="T386" s="14"/>
      <c r="X386" s="14"/>
      <c r="AB386" s="14"/>
      <c r="AF386" s="55"/>
      <c r="AJ386" s="55"/>
      <c r="AN386" s="38"/>
      <c r="AR386" s="38"/>
    </row>
    <row r="387" spans="6:44" x14ac:dyDescent="0.2">
      <c r="F387" s="47"/>
      <c r="H387" s="14"/>
      <c r="L387" s="14"/>
      <c r="P387" s="14"/>
      <c r="T387" s="14"/>
      <c r="X387" s="14"/>
      <c r="AB387" s="14"/>
      <c r="AF387" s="55"/>
      <c r="AJ387" s="55"/>
      <c r="AN387" s="38"/>
      <c r="AR387" s="38"/>
    </row>
    <row r="388" spans="6:44" x14ac:dyDescent="0.2">
      <c r="F388" s="47"/>
      <c r="H388" s="14"/>
      <c r="L388" s="14"/>
      <c r="P388" s="14"/>
      <c r="T388" s="14"/>
      <c r="X388" s="14"/>
      <c r="AB388" s="14"/>
      <c r="AF388" s="55"/>
      <c r="AJ388" s="55"/>
      <c r="AN388" s="38"/>
      <c r="AR388" s="38"/>
    </row>
    <row r="389" spans="6:44" x14ac:dyDescent="0.2">
      <c r="F389" s="47"/>
      <c r="H389" s="14"/>
      <c r="L389" s="14"/>
      <c r="P389" s="14"/>
      <c r="T389" s="14"/>
      <c r="X389" s="14"/>
      <c r="AB389" s="14"/>
      <c r="AF389" s="55"/>
      <c r="AJ389" s="55"/>
      <c r="AN389" s="38"/>
      <c r="AR389" s="38"/>
    </row>
    <row r="390" spans="6:44" x14ac:dyDescent="0.2">
      <c r="F390" s="47"/>
      <c r="H390" s="14"/>
      <c r="L390" s="14"/>
      <c r="P390" s="14"/>
      <c r="T390" s="14"/>
      <c r="X390" s="14"/>
      <c r="AB390" s="14"/>
      <c r="AF390" s="55"/>
      <c r="AJ390" s="55"/>
      <c r="AN390" s="38"/>
      <c r="AR390" s="38"/>
    </row>
    <row r="391" spans="6:44" x14ac:dyDescent="0.2">
      <c r="F391" s="47"/>
      <c r="H391" s="14"/>
      <c r="L391" s="14"/>
      <c r="P391" s="14"/>
      <c r="T391" s="14"/>
      <c r="X391" s="14"/>
      <c r="AB391" s="14"/>
      <c r="AF391" s="55"/>
      <c r="AJ391" s="55"/>
      <c r="AN391" s="38"/>
      <c r="AR391" s="38"/>
    </row>
    <row r="392" spans="6:44" x14ac:dyDescent="0.2">
      <c r="F392" s="47"/>
      <c r="H392" s="14"/>
      <c r="L392" s="14"/>
      <c r="P392" s="14"/>
      <c r="T392" s="14"/>
      <c r="X392" s="14"/>
      <c r="AB392" s="14"/>
      <c r="AF392" s="55"/>
      <c r="AJ392" s="55"/>
      <c r="AN392" s="38"/>
      <c r="AR392" s="38"/>
    </row>
    <row r="393" spans="6:44" x14ac:dyDescent="0.2">
      <c r="F393" s="47"/>
      <c r="H393" s="14"/>
      <c r="L393" s="14"/>
      <c r="P393" s="14"/>
      <c r="T393" s="14"/>
      <c r="X393" s="14"/>
      <c r="AB393" s="14"/>
      <c r="AF393" s="55"/>
      <c r="AJ393" s="55"/>
      <c r="AN393" s="38"/>
      <c r="AR393" s="38"/>
    </row>
    <row r="394" spans="6:44" x14ac:dyDescent="0.2">
      <c r="F394" s="47"/>
      <c r="H394" s="14"/>
      <c r="L394" s="14"/>
      <c r="P394" s="14"/>
      <c r="T394" s="14"/>
      <c r="X394" s="14"/>
      <c r="AB394" s="14"/>
      <c r="AF394" s="55"/>
      <c r="AJ394" s="55"/>
      <c r="AN394" s="38"/>
      <c r="AR394" s="38"/>
    </row>
    <row r="395" spans="6:44" x14ac:dyDescent="0.2">
      <c r="F395" s="47"/>
      <c r="H395" s="14"/>
      <c r="L395" s="14"/>
      <c r="P395" s="14"/>
      <c r="T395" s="14"/>
      <c r="X395" s="14"/>
      <c r="AB395" s="14"/>
      <c r="AF395" s="55"/>
      <c r="AJ395" s="55"/>
      <c r="AN395" s="38"/>
      <c r="AR395" s="38"/>
    </row>
    <row r="396" spans="6:44" x14ac:dyDescent="0.2">
      <c r="F396" s="47"/>
      <c r="H396" s="14"/>
      <c r="L396" s="14"/>
      <c r="P396" s="14"/>
      <c r="T396" s="14"/>
      <c r="X396" s="14"/>
      <c r="AB396" s="14"/>
      <c r="AF396" s="55"/>
      <c r="AJ396" s="55"/>
      <c r="AN396" s="38"/>
      <c r="AR396" s="38"/>
    </row>
    <row r="397" spans="6:44" x14ac:dyDescent="0.2">
      <c r="F397" s="47"/>
      <c r="H397" s="14"/>
      <c r="L397" s="14"/>
      <c r="P397" s="14"/>
      <c r="T397" s="14"/>
      <c r="X397" s="14"/>
      <c r="AB397" s="14"/>
      <c r="AF397" s="55"/>
      <c r="AJ397" s="55"/>
      <c r="AN397" s="38"/>
      <c r="AR397" s="38"/>
    </row>
    <row r="398" spans="6:44" x14ac:dyDescent="0.2">
      <c r="F398" s="47"/>
      <c r="H398" s="14"/>
      <c r="L398" s="14"/>
      <c r="P398" s="14"/>
      <c r="T398" s="14"/>
      <c r="X398" s="14"/>
      <c r="AB398" s="14"/>
      <c r="AF398" s="55"/>
      <c r="AJ398" s="55"/>
      <c r="AN398" s="38"/>
      <c r="AR398" s="38"/>
    </row>
    <row r="399" spans="6:44" x14ac:dyDescent="0.2">
      <c r="F399" s="47"/>
      <c r="H399" s="14"/>
      <c r="L399" s="14"/>
      <c r="P399" s="14"/>
      <c r="T399" s="14"/>
      <c r="X399" s="14"/>
      <c r="AB399" s="14"/>
      <c r="AF399" s="55"/>
      <c r="AJ399" s="55"/>
      <c r="AN399" s="38"/>
      <c r="AR399" s="38"/>
    </row>
    <row r="400" spans="6:44" x14ac:dyDescent="0.2">
      <c r="F400" s="47"/>
      <c r="H400" s="14"/>
      <c r="L400" s="14"/>
      <c r="P400" s="14"/>
      <c r="T400" s="14"/>
      <c r="X400" s="14"/>
      <c r="AB400" s="14"/>
      <c r="AF400" s="55"/>
      <c r="AJ400" s="55"/>
      <c r="AN400" s="38"/>
      <c r="AR400" s="38"/>
    </row>
    <row r="401" spans="6:44" x14ac:dyDescent="0.2">
      <c r="F401" s="47"/>
      <c r="H401" s="14"/>
      <c r="L401" s="14"/>
      <c r="P401" s="14"/>
      <c r="T401" s="14"/>
      <c r="X401" s="14"/>
      <c r="AB401" s="14"/>
      <c r="AF401" s="55"/>
      <c r="AJ401" s="55"/>
      <c r="AN401" s="38"/>
      <c r="AR401" s="38"/>
    </row>
    <row r="402" spans="6:44" x14ac:dyDescent="0.2">
      <c r="F402" s="47"/>
      <c r="H402" s="14"/>
      <c r="L402" s="14"/>
      <c r="P402" s="14"/>
      <c r="T402" s="14"/>
      <c r="X402" s="14"/>
      <c r="AB402" s="14"/>
      <c r="AF402" s="55"/>
      <c r="AJ402" s="55"/>
      <c r="AN402" s="38"/>
      <c r="AR402" s="38"/>
    </row>
    <row r="403" spans="6:44" x14ac:dyDescent="0.2">
      <c r="F403" s="47"/>
      <c r="H403" s="14"/>
      <c r="L403" s="14"/>
      <c r="P403" s="14"/>
      <c r="T403" s="14"/>
      <c r="X403" s="14"/>
      <c r="AB403" s="14"/>
      <c r="AF403" s="55"/>
      <c r="AJ403" s="55"/>
      <c r="AN403" s="38"/>
      <c r="AR403" s="38"/>
    </row>
    <row r="404" spans="6:44" x14ac:dyDescent="0.2">
      <c r="F404" s="47"/>
      <c r="H404" s="14"/>
      <c r="L404" s="14"/>
      <c r="P404" s="14"/>
      <c r="T404" s="14"/>
      <c r="X404" s="14"/>
      <c r="AB404" s="14"/>
      <c r="AF404" s="55"/>
      <c r="AJ404" s="55"/>
      <c r="AN404" s="38"/>
      <c r="AR404" s="38"/>
    </row>
    <row r="405" spans="6:44" x14ac:dyDescent="0.2">
      <c r="F405" s="47"/>
      <c r="H405" s="14"/>
      <c r="L405" s="14"/>
      <c r="P405" s="14"/>
      <c r="T405" s="14"/>
      <c r="X405" s="14"/>
      <c r="AB405" s="14"/>
      <c r="AF405" s="55"/>
      <c r="AJ405" s="55"/>
      <c r="AN405" s="38"/>
      <c r="AR405" s="38"/>
    </row>
    <row r="406" spans="6:44" x14ac:dyDescent="0.2">
      <c r="F406" s="47"/>
      <c r="H406" s="14"/>
      <c r="L406" s="14"/>
      <c r="P406" s="14"/>
      <c r="T406" s="14"/>
      <c r="X406" s="14"/>
      <c r="AB406" s="14"/>
      <c r="AF406" s="55"/>
      <c r="AJ406" s="55"/>
      <c r="AN406" s="38"/>
      <c r="AR406" s="38"/>
    </row>
    <row r="407" spans="6:44" x14ac:dyDescent="0.2">
      <c r="F407" s="47"/>
      <c r="H407" s="14"/>
      <c r="L407" s="14"/>
      <c r="P407" s="14"/>
      <c r="T407" s="14"/>
      <c r="X407" s="14"/>
      <c r="AB407" s="14"/>
      <c r="AF407" s="55"/>
      <c r="AJ407" s="55"/>
      <c r="AN407" s="38"/>
      <c r="AR407" s="38"/>
    </row>
    <row r="408" spans="6:44" x14ac:dyDescent="0.2">
      <c r="F408" s="47"/>
      <c r="H408" s="14"/>
      <c r="L408" s="14"/>
      <c r="P408" s="14"/>
      <c r="T408" s="14"/>
      <c r="X408" s="14"/>
      <c r="AB408" s="14"/>
      <c r="AF408" s="55"/>
      <c r="AJ408" s="55"/>
      <c r="AN408" s="38"/>
      <c r="AR408" s="38"/>
    </row>
    <row r="409" spans="6:44" x14ac:dyDescent="0.2">
      <c r="F409" s="47"/>
      <c r="H409" s="14"/>
      <c r="L409" s="14"/>
      <c r="P409" s="14"/>
      <c r="T409" s="14"/>
      <c r="X409" s="14"/>
      <c r="AB409" s="14"/>
      <c r="AF409" s="55"/>
      <c r="AJ409" s="55"/>
      <c r="AN409" s="38"/>
      <c r="AR409" s="38"/>
    </row>
    <row r="410" spans="6:44" x14ac:dyDescent="0.2">
      <c r="F410" s="47"/>
      <c r="H410" s="14"/>
      <c r="L410" s="14"/>
      <c r="P410" s="14"/>
      <c r="T410" s="14"/>
      <c r="X410" s="14"/>
      <c r="AB410" s="14"/>
      <c r="AF410" s="55"/>
      <c r="AJ410" s="55"/>
      <c r="AN410" s="38"/>
      <c r="AR410" s="38"/>
    </row>
    <row r="411" spans="6:44" x14ac:dyDescent="0.2">
      <c r="F411" s="47"/>
      <c r="H411" s="14"/>
      <c r="L411" s="14"/>
      <c r="P411" s="14"/>
      <c r="T411" s="14"/>
      <c r="X411" s="14"/>
      <c r="AB411" s="14"/>
      <c r="AF411" s="55"/>
      <c r="AJ411" s="55"/>
      <c r="AN411" s="38"/>
      <c r="AR411" s="38"/>
    </row>
    <row r="412" spans="6:44" x14ac:dyDescent="0.2">
      <c r="F412" s="47"/>
      <c r="H412" s="14"/>
      <c r="L412" s="14"/>
      <c r="P412" s="14"/>
      <c r="T412" s="14"/>
      <c r="X412" s="14"/>
      <c r="AB412" s="14"/>
      <c r="AF412" s="55"/>
      <c r="AJ412" s="55"/>
      <c r="AN412" s="38"/>
      <c r="AR412" s="38"/>
    </row>
    <row r="413" spans="6:44" x14ac:dyDescent="0.2">
      <c r="F413" s="47"/>
      <c r="H413" s="14"/>
      <c r="L413" s="14"/>
      <c r="P413" s="14"/>
      <c r="T413" s="14"/>
      <c r="X413" s="14"/>
      <c r="AB413" s="14"/>
      <c r="AF413" s="55"/>
      <c r="AJ413" s="55"/>
      <c r="AN413" s="38"/>
      <c r="AR413" s="38"/>
    </row>
    <row r="414" spans="6:44" x14ac:dyDescent="0.2">
      <c r="F414" s="47"/>
      <c r="H414" s="14"/>
      <c r="L414" s="14"/>
      <c r="P414" s="14"/>
      <c r="T414" s="14"/>
      <c r="X414" s="14"/>
      <c r="AB414" s="14"/>
      <c r="AF414" s="55"/>
      <c r="AJ414" s="55"/>
      <c r="AN414" s="38"/>
      <c r="AR414" s="38"/>
    </row>
    <row r="415" spans="6:44" x14ac:dyDescent="0.2">
      <c r="F415" s="47"/>
      <c r="H415" s="14"/>
      <c r="L415" s="14"/>
      <c r="P415" s="14"/>
      <c r="T415" s="14"/>
      <c r="X415" s="14"/>
      <c r="AB415" s="14"/>
      <c r="AF415" s="55"/>
      <c r="AJ415" s="55"/>
      <c r="AN415" s="38"/>
      <c r="AR415" s="38"/>
    </row>
    <row r="416" spans="6:44" x14ac:dyDescent="0.2">
      <c r="F416" s="47"/>
      <c r="H416" s="14"/>
      <c r="L416" s="14"/>
      <c r="P416" s="14"/>
      <c r="T416" s="14"/>
      <c r="X416" s="14"/>
      <c r="AB416" s="14"/>
      <c r="AF416" s="55"/>
      <c r="AJ416" s="55"/>
      <c r="AN416" s="38"/>
      <c r="AR416" s="38"/>
    </row>
    <row r="417" spans="6:44" x14ac:dyDescent="0.2">
      <c r="F417" s="47"/>
      <c r="H417" s="14"/>
      <c r="L417" s="14"/>
      <c r="P417" s="14"/>
      <c r="T417" s="14"/>
      <c r="X417" s="14"/>
      <c r="AB417" s="14"/>
      <c r="AF417" s="55"/>
      <c r="AJ417" s="55"/>
      <c r="AN417" s="38"/>
      <c r="AR417" s="38"/>
    </row>
    <row r="418" spans="6:44" x14ac:dyDescent="0.2">
      <c r="F418" s="47"/>
      <c r="H418" s="14"/>
      <c r="L418" s="14"/>
      <c r="P418" s="14"/>
      <c r="T418" s="14"/>
      <c r="X418" s="14"/>
      <c r="AB418" s="14"/>
      <c r="AF418" s="55"/>
      <c r="AJ418" s="55"/>
      <c r="AN418" s="38"/>
      <c r="AR418" s="38"/>
    </row>
    <row r="419" spans="6:44" x14ac:dyDescent="0.2">
      <c r="F419" s="47"/>
      <c r="H419" s="14"/>
      <c r="L419" s="14"/>
      <c r="P419" s="14"/>
      <c r="T419" s="14"/>
      <c r="X419" s="14"/>
      <c r="AB419" s="14"/>
      <c r="AF419" s="55"/>
      <c r="AJ419" s="55"/>
      <c r="AN419" s="38"/>
      <c r="AR419" s="38"/>
    </row>
    <row r="420" spans="6:44" x14ac:dyDescent="0.2">
      <c r="F420" s="47"/>
      <c r="H420" s="14"/>
      <c r="L420" s="14"/>
      <c r="P420" s="14"/>
      <c r="T420" s="14"/>
      <c r="X420" s="14"/>
      <c r="AB420" s="14"/>
      <c r="AF420" s="55"/>
      <c r="AJ420" s="55"/>
      <c r="AN420" s="38"/>
      <c r="AR420" s="38"/>
    </row>
    <row r="421" spans="6:44" x14ac:dyDescent="0.2">
      <c r="F421" s="47"/>
      <c r="H421" s="14"/>
      <c r="L421" s="14"/>
      <c r="P421" s="14"/>
      <c r="T421" s="14"/>
      <c r="X421" s="14"/>
      <c r="AB421" s="14"/>
      <c r="AF421" s="55"/>
      <c r="AJ421" s="55"/>
      <c r="AN421" s="38"/>
      <c r="AR421" s="38"/>
    </row>
    <row r="422" spans="6:44" x14ac:dyDescent="0.2">
      <c r="F422" s="47"/>
      <c r="H422" s="14"/>
      <c r="L422" s="14"/>
      <c r="P422" s="14"/>
      <c r="T422" s="14"/>
      <c r="X422" s="14"/>
      <c r="AB422" s="14"/>
      <c r="AF422" s="55"/>
      <c r="AJ422" s="55"/>
      <c r="AN422" s="38"/>
      <c r="AR422" s="38"/>
    </row>
    <row r="423" spans="6:44" x14ac:dyDescent="0.2">
      <c r="F423" s="47"/>
      <c r="H423" s="14"/>
      <c r="L423" s="14"/>
      <c r="P423" s="14"/>
      <c r="T423" s="14"/>
      <c r="X423" s="14"/>
      <c r="AB423" s="14"/>
      <c r="AF423" s="55"/>
      <c r="AJ423" s="55"/>
      <c r="AN423" s="38"/>
      <c r="AR423" s="38"/>
    </row>
    <row r="424" spans="6:44" x14ac:dyDescent="0.2">
      <c r="F424" s="47"/>
      <c r="H424" s="14"/>
      <c r="L424" s="14"/>
      <c r="P424" s="14"/>
      <c r="T424" s="14"/>
      <c r="X424" s="14"/>
      <c r="AB424" s="14"/>
      <c r="AF424" s="55"/>
      <c r="AJ424" s="55"/>
      <c r="AN424" s="38"/>
      <c r="AR424" s="38"/>
    </row>
    <row r="425" spans="6:44" x14ac:dyDescent="0.2">
      <c r="F425" s="47"/>
      <c r="H425" s="14"/>
      <c r="L425" s="14"/>
      <c r="P425" s="14"/>
      <c r="T425" s="14"/>
      <c r="X425" s="14"/>
      <c r="AB425" s="14"/>
      <c r="AF425" s="55"/>
      <c r="AJ425" s="55"/>
      <c r="AN425" s="38"/>
      <c r="AR425" s="38"/>
    </row>
    <row r="426" spans="6:44" x14ac:dyDescent="0.2">
      <c r="F426" s="47"/>
      <c r="H426" s="14"/>
      <c r="L426" s="14"/>
      <c r="P426" s="14"/>
      <c r="T426" s="14"/>
      <c r="X426" s="14"/>
      <c r="AB426" s="14"/>
      <c r="AF426" s="55"/>
      <c r="AJ426" s="55"/>
      <c r="AN426" s="38"/>
      <c r="AR426" s="38"/>
    </row>
    <row r="427" spans="6:44" x14ac:dyDescent="0.2">
      <c r="F427" s="47"/>
      <c r="H427" s="14"/>
      <c r="L427" s="14"/>
      <c r="P427" s="14"/>
      <c r="T427" s="14"/>
      <c r="X427" s="14"/>
      <c r="AB427" s="14"/>
      <c r="AF427" s="55"/>
      <c r="AJ427" s="55"/>
      <c r="AN427" s="38"/>
      <c r="AR427" s="38"/>
    </row>
    <row r="428" spans="6:44" x14ac:dyDescent="0.2">
      <c r="F428" s="47"/>
      <c r="H428" s="14"/>
      <c r="L428" s="14"/>
      <c r="P428" s="14"/>
      <c r="T428" s="14"/>
      <c r="X428" s="14"/>
      <c r="AB428" s="14"/>
      <c r="AF428" s="55"/>
      <c r="AJ428" s="55"/>
      <c r="AN428" s="38"/>
      <c r="AR428" s="38"/>
    </row>
    <row r="429" spans="6:44" x14ac:dyDescent="0.2">
      <c r="F429" s="47"/>
      <c r="H429" s="14"/>
      <c r="L429" s="14"/>
      <c r="P429" s="14"/>
      <c r="T429" s="14"/>
      <c r="X429" s="14"/>
      <c r="AB429" s="14"/>
      <c r="AF429" s="55"/>
      <c r="AJ429" s="55"/>
      <c r="AN429" s="38"/>
      <c r="AR429" s="38"/>
    </row>
    <row r="430" spans="6:44" x14ac:dyDescent="0.2">
      <c r="F430" s="47"/>
      <c r="H430" s="14"/>
      <c r="L430" s="14"/>
      <c r="P430" s="14"/>
      <c r="T430" s="14"/>
      <c r="X430" s="14"/>
      <c r="AB430" s="14"/>
      <c r="AF430" s="55"/>
      <c r="AJ430" s="55"/>
      <c r="AN430" s="38"/>
      <c r="AR430" s="38"/>
    </row>
    <row r="431" spans="6:44" x14ac:dyDescent="0.2">
      <c r="F431" s="47"/>
      <c r="H431" s="14"/>
      <c r="L431" s="14"/>
      <c r="P431" s="14"/>
      <c r="T431" s="14"/>
      <c r="X431" s="14"/>
      <c r="AB431" s="14"/>
      <c r="AF431" s="55"/>
      <c r="AJ431" s="55"/>
      <c r="AN431" s="38"/>
      <c r="AR431" s="38"/>
    </row>
    <row r="432" spans="6:44" x14ac:dyDescent="0.2">
      <c r="F432" s="47"/>
      <c r="H432" s="14"/>
      <c r="L432" s="14"/>
      <c r="P432" s="14"/>
      <c r="T432" s="14"/>
      <c r="X432" s="14"/>
      <c r="AB432" s="14"/>
      <c r="AF432" s="55"/>
      <c r="AJ432" s="55"/>
      <c r="AN432" s="38"/>
      <c r="AR432" s="38"/>
    </row>
    <row r="433" spans="6:44" x14ac:dyDescent="0.2">
      <c r="F433" s="47"/>
      <c r="H433" s="14"/>
      <c r="L433" s="14"/>
      <c r="P433" s="14"/>
      <c r="T433" s="14"/>
      <c r="X433" s="14"/>
      <c r="AB433" s="14"/>
      <c r="AF433" s="55"/>
      <c r="AJ433" s="55"/>
      <c r="AN433" s="38"/>
      <c r="AR433" s="38"/>
    </row>
    <row r="434" spans="6:44" x14ac:dyDescent="0.2">
      <c r="F434" s="47"/>
      <c r="H434" s="14"/>
      <c r="L434" s="14"/>
      <c r="P434" s="14"/>
      <c r="T434" s="14"/>
      <c r="X434" s="14"/>
      <c r="AB434" s="14"/>
      <c r="AF434" s="55"/>
      <c r="AJ434" s="55"/>
      <c r="AN434" s="38"/>
      <c r="AR434" s="38"/>
    </row>
    <row r="435" spans="6:44" x14ac:dyDescent="0.2">
      <c r="F435" s="47"/>
      <c r="H435" s="14"/>
      <c r="L435" s="14"/>
      <c r="P435" s="14"/>
      <c r="T435" s="14"/>
      <c r="X435" s="14"/>
      <c r="AB435" s="14"/>
      <c r="AF435" s="55"/>
      <c r="AJ435" s="55"/>
      <c r="AN435" s="38"/>
      <c r="AR435" s="38"/>
    </row>
    <row r="436" spans="6:44" x14ac:dyDescent="0.2">
      <c r="F436" s="47"/>
      <c r="H436" s="14"/>
      <c r="L436" s="14"/>
      <c r="P436" s="14"/>
      <c r="T436" s="14"/>
      <c r="X436" s="14"/>
      <c r="AB436" s="14"/>
      <c r="AF436" s="55"/>
      <c r="AJ436" s="55"/>
      <c r="AN436" s="38"/>
      <c r="AR436" s="38"/>
    </row>
    <row r="437" spans="6:44" x14ac:dyDescent="0.2">
      <c r="F437" s="47"/>
      <c r="H437" s="14"/>
      <c r="L437" s="14"/>
      <c r="P437" s="14"/>
      <c r="T437" s="14"/>
      <c r="X437" s="14"/>
      <c r="AB437" s="14"/>
      <c r="AF437" s="55"/>
      <c r="AJ437" s="55"/>
      <c r="AN437" s="38"/>
      <c r="AR437" s="38"/>
    </row>
    <row r="438" spans="6:44" x14ac:dyDescent="0.2">
      <c r="F438" s="47"/>
      <c r="H438" s="14"/>
      <c r="L438" s="14"/>
      <c r="P438" s="14"/>
      <c r="T438" s="14"/>
      <c r="X438" s="14"/>
      <c r="AB438" s="14"/>
      <c r="AF438" s="55"/>
      <c r="AJ438" s="55"/>
      <c r="AN438" s="38"/>
      <c r="AR438" s="38"/>
    </row>
    <row r="439" spans="6:44" x14ac:dyDescent="0.2">
      <c r="F439" s="47"/>
      <c r="H439" s="14"/>
      <c r="L439" s="14"/>
      <c r="P439" s="14"/>
      <c r="T439" s="14"/>
      <c r="X439" s="14"/>
      <c r="AB439" s="14"/>
      <c r="AF439" s="55"/>
      <c r="AJ439" s="55"/>
      <c r="AN439" s="38"/>
      <c r="AR439" s="38"/>
    </row>
    <row r="440" spans="6:44" x14ac:dyDescent="0.2">
      <c r="F440" s="47"/>
      <c r="H440" s="14"/>
      <c r="L440" s="14"/>
      <c r="P440" s="14"/>
      <c r="T440" s="14"/>
      <c r="X440" s="14"/>
      <c r="AB440" s="14"/>
      <c r="AF440" s="55"/>
      <c r="AJ440" s="55"/>
      <c r="AN440" s="38"/>
      <c r="AR440" s="38"/>
    </row>
    <row r="441" spans="6:44" x14ac:dyDescent="0.2">
      <c r="F441" s="47"/>
      <c r="H441" s="14"/>
      <c r="L441" s="14"/>
      <c r="P441" s="14"/>
      <c r="T441" s="14"/>
      <c r="X441" s="14"/>
      <c r="AB441" s="14"/>
      <c r="AF441" s="55"/>
      <c r="AJ441" s="55"/>
      <c r="AN441" s="38"/>
      <c r="AR441" s="38"/>
    </row>
    <row r="442" spans="6:44" x14ac:dyDescent="0.2">
      <c r="F442" s="47"/>
      <c r="H442" s="14"/>
      <c r="L442" s="14"/>
      <c r="P442" s="14"/>
      <c r="T442" s="14"/>
      <c r="X442" s="14"/>
      <c r="AB442" s="14"/>
      <c r="AF442" s="55"/>
      <c r="AJ442" s="55"/>
      <c r="AN442" s="38"/>
      <c r="AR442" s="38"/>
    </row>
    <row r="443" spans="6:44" x14ac:dyDescent="0.2">
      <c r="F443" s="47"/>
      <c r="H443" s="14"/>
      <c r="L443" s="14"/>
      <c r="P443" s="14"/>
      <c r="T443" s="14"/>
      <c r="X443" s="14"/>
      <c r="AB443" s="14"/>
      <c r="AF443" s="55"/>
      <c r="AJ443" s="55"/>
      <c r="AN443" s="38"/>
      <c r="AR443" s="38"/>
    </row>
    <row r="444" spans="6:44" x14ac:dyDescent="0.2">
      <c r="F444" s="47"/>
      <c r="H444" s="14"/>
      <c r="L444" s="14"/>
      <c r="P444" s="14"/>
      <c r="T444" s="14"/>
      <c r="X444" s="14"/>
      <c r="AB444" s="14"/>
      <c r="AF444" s="55"/>
      <c r="AJ444" s="55"/>
      <c r="AN444" s="38"/>
      <c r="AR444" s="38"/>
    </row>
    <row r="445" spans="6:44" x14ac:dyDescent="0.2">
      <c r="F445" s="47"/>
      <c r="H445" s="14"/>
      <c r="L445" s="14"/>
      <c r="P445" s="14"/>
      <c r="T445" s="14"/>
      <c r="X445" s="14"/>
      <c r="AB445" s="14"/>
      <c r="AF445" s="55"/>
      <c r="AJ445" s="55"/>
      <c r="AN445" s="38"/>
      <c r="AR445" s="38"/>
    </row>
    <row r="446" spans="6:44" x14ac:dyDescent="0.2">
      <c r="F446" s="47"/>
      <c r="H446" s="14"/>
      <c r="L446" s="14"/>
      <c r="P446" s="14"/>
      <c r="T446" s="14"/>
      <c r="X446" s="14"/>
      <c r="AB446" s="14"/>
      <c r="AF446" s="55"/>
      <c r="AJ446" s="55"/>
      <c r="AN446" s="38"/>
      <c r="AR446" s="38"/>
    </row>
    <row r="447" spans="6:44" x14ac:dyDescent="0.2">
      <c r="F447" s="47"/>
      <c r="H447" s="14"/>
      <c r="L447" s="14"/>
      <c r="P447" s="14"/>
      <c r="T447" s="14"/>
      <c r="X447" s="14"/>
      <c r="AB447" s="14"/>
      <c r="AF447" s="55"/>
      <c r="AJ447" s="55"/>
      <c r="AN447" s="38"/>
      <c r="AR447" s="38"/>
    </row>
    <row r="448" spans="6:44" x14ac:dyDescent="0.2">
      <c r="F448" s="47"/>
      <c r="H448" s="14"/>
      <c r="L448" s="14"/>
      <c r="P448" s="14"/>
      <c r="T448" s="14"/>
      <c r="X448" s="14"/>
      <c r="AB448" s="14"/>
      <c r="AF448" s="55"/>
      <c r="AJ448" s="55"/>
      <c r="AN448" s="38"/>
      <c r="AR448" s="38"/>
    </row>
    <row r="449" spans="6:44" x14ac:dyDescent="0.2">
      <c r="F449" s="47"/>
      <c r="H449" s="14"/>
      <c r="L449" s="14"/>
      <c r="P449" s="14"/>
      <c r="T449" s="14"/>
      <c r="X449" s="14"/>
      <c r="AB449" s="14"/>
      <c r="AF449" s="55"/>
      <c r="AJ449" s="55"/>
      <c r="AN449" s="38"/>
      <c r="AR449" s="38"/>
    </row>
    <row r="450" spans="6:44" x14ac:dyDescent="0.2">
      <c r="F450" s="47"/>
      <c r="H450" s="14"/>
      <c r="L450" s="14"/>
      <c r="P450" s="14"/>
      <c r="T450" s="14"/>
      <c r="X450" s="14"/>
      <c r="AB450" s="14"/>
      <c r="AF450" s="55"/>
      <c r="AJ450" s="55"/>
      <c r="AN450" s="38"/>
      <c r="AR450" s="38"/>
    </row>
    <row r="451" spans="6:44" x14ac:dyDescent="0.2">
      <c r="F451" s="47"/>
      <c r="H451" s="14"/>
      <c r="L451" s="14"/>
      <c r="P451" s="14"/>
      <c r="T451" s="14"/>
      <c r="X451" s="14"/>
      <c r="AB451" s="14"/>
      <c r="AF451" s="55"/>
      <c r="AJ451" s="55"/>
      <c r="AN451" s="38"/>
      <c r="AR451" s="38"/>
    </row>
    <row r="452" spans="6:44" x14ac:dyDescent="0.2">
      <c r="F452" s="47"/>
      <c r="H452" s="14"/>
      <c r="L452" s="14"/>
      <c r="P452" s="14"/>
      <c r="T452" s="14"/>
      <c r="X452" s="14"/>
      <c r="AB452" s="14"/>
      <c r="AF452" s="55"/>
      <c r="AJ452" s="55"/>
      <c r="AN452" s="38"/>
      <c r="AR452" s="38"/>
    </row>
    <row r="453" spans="6:44" x14ac:dyDescent="0.2">
      <c r="F453" s="47"/>
      <c r="H453" s="14"/>
      <c r="L453" s="14"/>
      <c r="P453" s="14"/>
      <c r="T453" s="14"/>
      <c r="X453" s="14"/>
      <c r="AB453" s="14"/>
      <c r="AF453" s="55"/>
      <c r="AJ453" s="55"/>
      <c r="AN453" s="38"/>
      <c r="AR453" s="38"/>
    </row>
    <row r="454" spans="6:44" x14ac:dyDescent="0.2">
      <c r="F454" s="47"/>
      <c r="H454" s="14"/>
      <c r="L454" s="14"/>
      <c r="P454" s="14"/>
      <c r="T454" s="14"/>
      <c r="X454" s="14"/>
      <c r="AB454" s="14"/>
      <c r="AF454" s="55"/>
      <c r="AJ454" s="55"/>
      <c r="AN454" s="38"/>
      <c r="AR454" s="38"/>
    </row>
  </sheetData>
  <sheetProtection sheet="1" objects="1" scenarios="1" selectLockedCells="1"/>
  <phoneticPr fontId="1" type="noConversion"/>
  <dataValidations count="5">
    <dataValidation type="whole" allowBlank="1" showInputMessage="1" showErrorMessage="1" error="Geben Sie eine ganze Zahl ein!" sqref="AL6:AL12 J6:J12 N6:N12 R6:R12 V6:V12 Z6:Z12 AD6:AD12 AH6:AH12 F6:F12 AL14 J14 N14 R14 V14 Z14 AD14 AH14 F14 AL18:AL22 J18:J22 N18:N22 R18:R22 V18:V22 Z18:Z22 AD18:AD22 AH18:AH22 F18:F22 F26:F33 J35:J41 F45 J26:J33 N35:N41 J45 N26:N33 R35:R41 N45 R45 V35:V41 R26:R33 V26:V33 Z35:Z41 V45 Z26:Z33 AD35:AD41 Z45 AD26:AD33 AH35:AH41 AD45 AH26:AH33 AL35:AL41 AH45 AL26:AL33 AL195 AL45 F49:F54 AL56 J49:J54 J56 N49:N54 N56 R49:R54 R56 V49:V54 V56 Z49:Z54 Z56 AD49:AD54 AD56 AH49:AH54 AH56 AL49:AL54 F56 J68:J69 AL71 N68:N69 J71 R68:R69 N71 V68:V69 R71 Z68:Z69 V71 AD68:AD69 Z71 AH68:AH69 AD71 AL68:AL69 AH71 F35:F41 F71 F75:F77 F80:F81 AL83 J75:J77 J80:J81 J83 N75:N77 N80:N81 N83 R75:R77 R80:R81 R83 V75:V77 V80:V81 V83 Z75:Z77 Z83 Z80:Z81 AD75:AD77 AD80:AD81 AD83 AH75:AH77 AH80:AH81 AH83 AL75:AL77 AL80:AL81 F83 F87:F88 F91 F98 AL108 J108 J98 J91 J87:J88 N87:N88 N91 N98 N108 R108 R98 R91 R87:R88 V87:V88 V91 V98 V108 Z108 Z98 Z91 Z87:Z88 AD87:AD88 AD91 AD98 AD108 AH108 AH98 AH91 AH87:AH88 AL87:AL88 AL91 AL98 F108 F112 F115 F117 F121 J121 J117 J115 J112 N112 N115 N117:N118 N121 F125 AL129 J129 J125 N125 N129 R129 R125 R121 R117 R115 R112 V112 V115 V117 V121 V125 V129 Z129 Z125 Z121 Z117 Z115 Z112 AD112 AD115 AD117 AD121 AD125 AD129 AH129 AH125 AH121 AH117 AH115 AH112 AL112 AL115 AL117 AL121 AL125 F129 F138:F139 J146:J149 F152:F153 F155 J155 J152:J153 N146:N149 J138:J139 N138:N139 R146:R149 N152:N153 N155 R155 R152:R153 V146:V149 R138:R139 V138:V139 Z146:Z149 V152:V153 V155 Z155 Z152:Z153 AD146:AD149 Z138:Z139 AD138:AD139 AL146:AL149 AH146:AH149 F68:F69 AH152:AH153 AH155 AL155 AL152:AL153 AD152:AD154 F159:F161 AL163:AL177 J159:J161 J163:J177 N159:N161 N163:N177 R159:R161 R163:R177 V159:V161 V163:V177 Z159:Z161 Z163:Z177 AD159:AD161 AD163:AD177 AH159:AH161 AH163:AH177 AL159:AL161 F163:F177 AL185 J185 N185 R185 V185 Z185 AD185 AH185 F185 F195 J195 N195 R195 V195 Z195 AD195 AH195 AL60:AL66 AH60:AH66 AD60:AD66 Z60:Z66 V60:V66 R60:R66 N60:N66 J60:J66 F60:F66 AH144 AL144 AD144 Z144 V144 R144 N144 J144 F144 F146:F149">
      <formula1>0</formula1>
      <formula2>1000</formula2>
    </dataValidation>
    <dataValidation type="decimal" allowBlank="1" showInputMessage="1" showErrorMessage="1" error="Geben Sie einen negativen Stunden-Wert ein (z.B. -0.5)" prompt="Geben Sie einen negativen Wert ein." sqref="C77 C195">
      <formula1>-1000</formula1>
      <formula2>0</formula2>
    </dataValidation>
    <dataValidation type="decimal" allowBlank="1" showInputMessage="1" showErrorMessage="1" errorTitle="Fehler" error="Geben Sie eine Zahl ein!" sqref="G13 AM15 K15 K13 O13 O15 S15 S13 W13 W15 AA13 AA15 AE13 AE15 AI15 AI13 AM13 G15 G23 K23 O23 S23 W23 AA23 AE23 AI23 AM23 AM34 AI34 AE34 AA34 W34 S34 O34 K34 G34 G43:G44 AM46 K43:K44 K46 O43:O44 O46 S43:S44 S46 W43:W44 W46 AA43:AA44 AA46 AE43:AE44 AE46 AI43:AI44 AI46 AM43:AM44 G46 G55 G57 G70 AM72 K72 K70 K57 K55 O55 O57 O70 O72 S72 S70 S57 S55 W55 W57 W70 W72 AA72 AA70 AA57 AA55 AE55 AE57 AE70 AE72 AI72 AI70 AI57 AI55 AM55 AM57:AM58 AM70 G72 G78:G79 G82 G84 G90 G92 G95:G97 AM78:AM79 K99 K95:K97 K92 K90 K84 K82 K78:K79 O78:O79 O82 O84 O90 O92 O95:O97 O99 S99 S95:S97 S92 S90 S84 S82 S78:S79 W78:W79 W82 W84 W90 W92 W95:W97 W99 AA99 AA95:AA97 AA92 AA90 AA84 AA82 AA78:AA79 AE99 AE95:AE97 AE92 AE90 AE84 AE82 AE78:AE79 AI78:AI79 AI82 AI84 AI90 AI92 AI95:AI97 AI99 AM99 AM95:AM97 AM92 S186 AM84 AM82 G99 G102:G107 G109 G113:G114 G116 G118:G120 G122 K122 K118:K120 K116 K113:K114 K109 K102:K107 O102:O107 O109 O113:O114 O116 O118:O120 O122 S122 S118:S120 S116 S113:S114 S109 S102:S107 W102:W107 AA102:AA107 AE102:AE107 AI102:AI107 AM102:AM107 AM109 AI109 AE109 AA109 W109 W113:W114 W116 W118:W120 W122 AA122 AA118:AA120 AA116 AA113:AA114 AE113:AE114 AE116 AE118:AE120 AE122:AF122 AI122 AI118:AI120 AI116 AI113:AI114 AM113:AM114 AM116 AM118:AM120 AM122 AM126:AM128 AM130 AI126:AI128 AI130 AE126:AE128 AE130 AM133:AM137 AA130 W140:W141 AA133:AA137 AA140:AA141 AE133:AE137 AE140:AE141 AI133:AI137 AI140:AI141 AA126:AA128 W126:W128 W130 S140:S141 W133:W137 S126:S128 S130 O140:O141 S133:S137 O133:O137 O130 K140:K141 O126:O128 K126:K128 K130 G126:G128 G130 G133:G137 G140:G141 K133:K137 AM140:AM141 AM151 AM154 AM156 AI151 AI154 AI156 AE156 AE154 AE151 AA151 AA154 AA156 W151 W154 W156 S156 S154 S151 O151 O154 O156 K151 K154 K156 G151 G154 G156 G162 G178 K178 K162 O162 O178 S178 S162 W162 AA178 S182:S183 AA162 AE162 AI178 AI182:AI183 AI162 AM162 AM178 AM182:AM183 AM186 O186 O182:O183 AI186 AE178 AE182:AE183 AE186 K182:K183 K186 AA182:AA183 W178 W186 AA186 G186 G182:G183 W182:W183 AM90">
      <formula1>0</formula1>
      <formula2>1000</formula2>
    </dataValidation>
    <dataValidation type="decimal" allowBlank="1" showInputMessage="1" showErrorMessage="1" errorTitle="Fehler" error="Geben Sie eine negative Zahl ein!" prompt="Geben Sie eine _x000a_negative _x000a_Jahresstundenzahl ein _x000a_(z.B. - 25)" sqref="G193:G194 K193:K194 O193:O194 S193:S194 W193:W194 AA193:AA194 AE193:AE194 AI193:AI194 AM193:AM194 G42 K42 O42 S42 W42 AA42 AE42 AI42 AM42 G67 K67 O67 S67 W67 AA67 AE67 AI67 AM67 G145 K145 O145 S145 W145 AA145 AE145 AI145 AM145">
      <formula1>-1000</formula1>
      <formula2>0</formula2>
    </dataValidation>
    <dataValidation type="whole" allowBlank="1" showErrorMessage="1" errorTitle="Fehler" error="Geben Sie eine Zahl (Minuten) ein!" sqref="D6:D11 D14 D18:D22 D26:D33 D35:D39 D45 D49:D54 D56 D60:D61 D63 D68:D69 D71 D76 D80:D81 D83 D87:D88 D91 D98 D108 D112 D115 D117 D121 D125 D129 D138:D139 D195 D152:D153 D155 D159 D164:D171 D175:D177 D185 D144 D146:D149">
      <formula1>0</formula1>
      <formula2>1000</formula2>
    </dataValidation>
  </dataValidations>
  <pageMargins left="0.19685039370078741" right="0.19685039370078741" top="0.55118110236220474" bottom="0.39370078740157483" header="0.27559055118110237" footer="0.19685039370078741"/>
  <pageSetup paperSize="9" orientation="portrait" r:id="rId1"/>
  <headerFooter alignWithMargins="0">
    <oddHeader>&amp;C&amp;"Arial,Fett"&amp;12Jahres-Arbeitsaufgaben/Jahres-Zeitbudget Mitarbeiter Kirchgemeinde XY</oddHeader>
    <oddFooter xml:space="preserve">&amp;C&amp;"-,Standard"&amp;8&amp;F / Tabelle &amp;A / Version: &amp;D - &amp;T Uhr / Seite &amp;P </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30"/>
  <sheetViews>
    <sheetView showZeros="0" view="pageLayout" topLeftCell="A16" zoomScaleNormal="69" workbookViewId="0">
      <selection activeCell="D20" sqref="D20"/>
    </sheetView>
  </sheetViews>
  <sheetFormatPr baseColWidth="10" defaultColWidth="11.109375" defaultRowHeight="13.8" x14ac:dyDescent="0.3"/>
  <cols>
    <col min="1" max="1" width="39.33203125" style="75" customWidth="1"/>
    <col min="2" max="2" width="2.44140625" style="68" customWidth="1"/>
    <col min="3" max="3" width="10.5546875" style="402" customWidth="1"/>
    <col min="4" max="4" width="7.21875" style="412" customWidth="1"/>
    <col min="5" max="5" width="7.21875" style="413" customWidth="1"/>
    <col min="6" max="6" width="7.21875" style="412" customWidth="1"/>
    <col min="7" max="7" width="9.5546875" style="413" customWidth="1"/>
    <col min="8" max="8" width="7.21875" style="412" customWidth="1"/>
    <col min="9" max="9" width="9.5546875" style="413" customWidth="1"/>
    <col min="10" max="10" width="7.21875" style="412" customWidth="1"/>
    <col min="11" max="11" width="8.44140625" style="413" customWidth="1"/>
    <col min="12" max="12" width="7.21875" style="412" customWidth="1"/>
    <col min="13" max="13" width="8.44140625" style="413" customWidth="1"/>
    <col min="14" max="14" width="7.21875" style="412" customWidth="1"/>
    <col min="15" max="15" width="8.44140625" style="413" customWidth="1"/>
    <col min="16" max="16" width="7.21875" style="412" customWidth="1"/>
    <col min="17" max="17" width="8.44140625" style="413" customWidth="1"/>
    <col min="18" max="18" width="7.21875" style="412" customWidth="1"/>
    <col min="19" max="19" width="8.44140625" style="413" customWidth="1"/>
    <col min="20" max="20" width="7.21875" style="412" customWidth="1"/>
    <col min="21" max="21" width="8.44140625" style="413" customWidth="1"/>
    <col min="22" max="22" width="11.5546875" style="412" customWidth="1"/>
    <col min="23" max="23" width="9" style="71" bestFit="1" customWidth="1"/>
    <col min="24" max="47" width="11.109375" style="71"/>
    <col min="48" max="16384" width="11.109375" style="68"/>
  </cols>
  <sheetData>
    <row r="1" spans="1:47" ht="6" customHeight="1" x14ac:dyDescent="0.3">
      <c r="D1" s="410"/>
      <c r="E1" s="411"/>
      <c r="F1" s="410"/>
      <c r="G1" s="411"/>
      <c r="H1" s="410"/>
      <c r="I1" s="411"/>
      <c r="J1" s="410"/>
      <c r="K1" s="411"/>
      <c r="L1" s="410"/>
      <c r="M1" s="411"/>
      <c r="N1" s="410"/>
      <c r="O1" s="411"/>
      <c r="T1" s="410"/>
      <c r="V1" s="410"/>
      <c r="W1" s="70"/>
    </row>
    <row r="2" spans="1:47" ht="4.2" customHeight="1" x14ac:dyDescent="0.3"/>
    <row r="3" spans="1:47" ht="56.4" customHeight="1" x14ac:dyDescent="0.3">
      <c r="A3" s="78" t="s">
        <v>141</v>
      </c>
      <c r="B3" s="84"/>
      <c r="C3" s="403"/>
      <c r="D3" s="414" t="s">
        <v>117</v>
      </c>
      <c r="E3" s="415"/>
      <c r="F3" s="416" t="s">
        <v>118</v>
      </c>
      <c r="G3" s="415"/>
      <c r="H3" s="416" t="s">
        <v>119</v>
      </c>
      <c r="I3" s="415"/>
      <c r="J3" s="416" t="s">
        <v>120</v>
      </c>
      <c r="K3" s="415"/>
      <c r="L3" s="416" t="s">
        <v>121</v>
      </c>
      <c r="M3" s="415"/>
      <c r="N3" s="416" t="s">
        <v>122</v>
      </c>
      <c r="O3" s="415"/>
      <c r="P3" s="416" t="s">
        <v>123</v>
      </c>
      <c r="Q3" s="415"/>
      <c r="R3" s="427" t="s">
        <v>139</v>
      </c>
      <c r="S3" s="415"/>
      <c r="T3" s="427" t="s">
        <v>140</v>
      </c>
      <c r="U3" s="415"/>
      <c r="V3" s="462" t="s">
        <v>142</v>
      </c>
      <c r="W3" s="70"/>
    </row>
    <row r="4" spans="1:47" ht="54" customHeight="1" x14ac:dyDescent="0.3">
      <c r="A4" s="79" t="s">
        <v>235</v>
      </c>
      <c r="B4" s="89"/>
      <c r="C4" s="404" t="s">
        <v>234</v>
      </c>
      <c r="D4" s="417" t="s">
        <v>19</v>
      </c>
      <c r="E4" s="418" t="s">
        <v>143</v>
      </c>
      <c r="F4" s="419" t="s">
        <v>19</v>
      </c>
      <c r="G4" s="418" t="s">
        <v>144</v>
      </c>
      <c r="H4" s="419" t="s">
        <v>19</v>
      </c>
      <c r="I4" s="418" t="s">
        <v>145</v>
      </c>
      <c r="J4" s="419" t="s">
        <v>19</v>
      </c>
      <c r="K4" s="418" t="s">
        <v>146</v>
      </c>
      <c r="L4" s="419" t="s">
        <v>19</v>
      </c>
      <c r="M4" s="418" t="s">
        <v>147</v>
      </c>
      <c r="N4" s="419" t="s">
        <v>19</v>
      </c>
      <c r="O4" s="418" t="s">
        <v>148</v>
      </c>
      <c r="P4" s="419" t="s">
        <v>19</v>
      </c>
      <c r="Q4" s="418" t="s">
        <v>149</v>
      </c>
      <c r="R4" s="419" t="s">
        <v>19</v>
      </c>
      <c r="S4" s="418" t="s">
        <v>150</v>
      </c>
      <c r="T4" s="419" t="s">
        <v>19</v>
      </c>
      <c r="U4" s="418" t="s">
        <v>151</v>
      </c>
      <c r="V4" s="463" t="s">
        <v>19</v>
      </c>
    </row>
    <row r="5" spans="1:47" s="69" customFormat="1" x14ac:dyDescent="0.3">
      <c r="A5" s="80" t="s">
        <v>42</v>
      </c>
      <c r="B5" s="88"/>
      <c r="C5" s="405">
        <f>IFERROR(V5/$V$30*100,0)</f>
        <v>0</v>
      </c>
      <c r="D5" s="420">
        <f>Zeitbudget!H16</f>
        <v>0</v>
      </c>
      <c r="E5" s="421">
        <f>IFERROR(D5/D$30*100,0)</f>
        <v>0</v>
      </c>
      <c r="F5" s="420">
        <f>Zeitbudget!L16</f>
        <v>0</v>
      </c>
      <c r="G5" s="421">
        <f>IFERROR(F5/F$30*100,0)</f>
        <v>0</v>
      </c>
      <c r="H5" s="420">
        <f>Zeitbudget!P16</f>
        <v>0</v>
      </c>
      <c r="I5" s="421">
        <f>IFERROR(H5/H$30*100,0)</f>
        <v>0</v>
      </c>
      <c r="J5" s="420">
        <f>Zeitbudget!T16</f>
        <v>0</v>
      </c>
      <c r="K5" s="421">
        <f>IFERROR(J5/J$30*100,0)</f>
        <v>0</v>
      </c>
      <c r="L5" s="420">
        <f>Zeitbudget!AB16</f>
        <v>0</v>
      </c>
      <c r="M5" s="421">
        <f>IFERROR(L5/L$30*100,0)</f>
        <v>0</v>
      </c>
      <c r="N5" s="420">
        <f>Zeitbudget!X16</f>
        <v>0</v>
      </c>
      <c r="O5" s="421">
        <f>IFERROR(N5/N$30*100,0)</f>
        <v>0</v>
      </c>
      <c r="P5" s="420">
        <f>Zeitbudget!AF16</f>
        <v>0</v>
      </c>
      <c r="Q5" s="421">
        <f>IFERROR(P5/P$30*100,0)</f>
        <v>0</v>
      </c>
      <c r="R5" s="420">
        <f>Zeitbudget!AJ16</f>
        <v>0</v>
      </c>
      <c r="S5" s="421">
        <f>IFERROR(R5/R$30*100,0)</f>
        <v>0</v>
      </c>
      <c r="T5" s="420">
        <f>Zeitbudget!AN16</f>
        <v>0</v>
      </c>
      <c r="U5" s="421">
        <f>IFERROR(T5/T$30*100,0)</f>
        <v>0</v>
      </c>
      <c r="V5" s="459">
        <f>SUM(D5+F5+H5+J5+L5+N5+P5+R5+T5)</f>
        <v>0</v>
      </c>
      <c r="W5" s="72"/>
      <c r="X5" s="71"/>
      <c r="Y5" s="71"/>
      <c r="Z5" s="71"/>
      <c r="AA5" s="71"/>
      <c r="AB5" s="71"/>
      <c r="AC5" s="71"/>
      <c r="AD5" s="71"/>
      <c r="AE5" s="71"/>
      <c r="AF5" s="71"/>
      <c r="AG5" s="71"/>
      <c r="AH5" s="71"/>
      <c r="AI5" s="71"/>
      <c r="AJ5" s="71"/>
      <c r="AK5" s="71"/>
      <c r="AL5" s="71"/>
      <c r="AM5" s="71"/>
      <c r="AN5" s="71"/>
      <c r="AO5" s="71"/>
      <c r="AP5" s="71"/>
      <c r="AQ5" s="71"/>
      <c r="AR5" s="71"/>
      <c r="AS5" s="71"/>
      <c r="AT5" s="71"/>
      <c r="AU5" s="71"/>
    </row>
    <row r="6" spans="1:47" s="73" customFormat="1" ht="27.6" x14ac:dyDescent="0.3">
      <c r="A6" s="80" t="s">
        <v>51</v>
      </c>
      <c r="B6" s="85"/>
      <c r="C6" s="405">
        <f>IFERROR(V6/$V$30*100,0)</f>
        <v>0</v>
      </c>
      <c r="D6" s="420">
        <f>Zeitbudget!H24</f>
        <v>0</v>
      </c>
      <c r="E6" s="421">
        <f t="shared" ref="E6:E22" si="0">IFERROR(D6/D$30*100,0)</f>
        <v>0</v>
      </c>
      <c r="F6" s="420">
        <f>Zeitbudget!L24</f>
        <v>0</v>
      </c>
      <c r="G6" s="421">
        <f>IFERROR(F6/F$30*100,0)</f>
        <v>0</v>
      </c>
      <c r="H6" s="420">
        <f>Zeitbudget!P24</f>
        <v>0</v>
      </c>
      <c r="I6" s="421">
        <f>IFERROR(H6/H$30*100,0)</f>
        <v>0</v>
      </c>
      <c r="J6" s="420">
        <f>Zeitbudget!T24</f>
        <v>0</v>
      </c>
      <c r="K6" s="421">
        <f>IFERROR(J6/J$30*100,0)</f>
        <v>0</v>
      </c>
      <c r="L6" s="420">
        <f>Zeitbudget!AB24</f>
        <v>0</v>
      </c>
      <c r="M6" s="421">
        <f t="shared" ref="M6:M22" si="1">IFERROR(L6/L$30*100,0)</f>
        <v>0</v>
      </c>
      <c r="N6" s="420">
        <f>Zeitbudget!X24</f>
        <v>0</v>
      </c>
      <c r="O6" s="421">
        <f t="shared" ref="O6:O22" si="2">IFERROR(N6/N$30*100,0)</f>
        <v>0</v>
      </c>
      <c r="P6" s="420">
        <f>Zeitbudget!AF24</f>
        <v>0</v>
      </c>
      <c r="Q6" s="421">
        <f t="shared" ref="Q6:Q22" si="3">IFERROR(P6/P$30*100,0)</f>
        <v>0</v>
      </c>
      <c r="R6" s="420">
        <f>Zeitbudget!AJ24</f>
        <v>0</v>
      </c>
      <c r="S6" s="421">
        <f t="shared" ref="S6:S22" si="4">IFERROR(R6/R$30*100,0)</f>
        <v>0</v>
      </c>
      <c r="T6" s="420">
        <f>Zeitbudget!AN24</f>
        <v>0</v>
      </c>
      <c r="U6" s="421">
        <f t="shared" ref="U6:U22" si="5">IFERROR(T6/T$30*100,0)</f>
        <v>0</v>
      </c>
      <c r="V6" s="459">
        <f>SUM(D6+F6+H6+J6+L6+N6+P6+R6+T6)</f>
        <v>0</v>
      </c>
      <c r="W6" s="72"/>
      <c r="X6" s="76"/>
      <c r="Y6" s="76"/>
      <c r="Z6" s="76"/>
      <c r="AA6" s="76"/>
      <c r="AB6" s="76"/>
      <c r="AC6" s="76"/>
      <c r="AD6" s="76"/>
      <c r="AE6" s="76"/>
      <c r="AF6" s="76"/>
      <c r="AG6" s="76"/>
      <c r="AH6" s="76"/>
      <c r="AI6" s="76"/>
      <c r="AJ6" s="76"/>
      <c r="AK6" s="76"/>
      <c r="AL6" s="76"/>
      <c r="AM6" s="76"/>
      <c r="AN6" s="76"/>
      <c r="AO6" s="76"/>
      <c r="AP6" s="76"/>
      <c r="AQ6" s="76"/>
      <c r="AR6" s="76"/>
      <c r="AS6" s="76"/>
      <c r="AT6" s="76"/>
      <c r="AU6" s="76"/>
    </row>
    <row r="7" spans="1:47" s="73" customFormat="1" x14ac:dyDescent="0.3">
      <c r="A7" s="80" t="s">
        <v>175</v>
      </c>
      <c r="B7" s="85"/>
      <c r="C7" s="405">
        <f t="shared" ref="C7:C22" si="6">IFERROR(V7/$V$30*100,0)</f>
        <v>0</v>
      </c>
      <c r="D7" s="420">
        <f>Zeitbudget!H47</f>
        <v>0</v>
      </c>
      <c r="E7" s="421">
        <f t="shared" si="0"/>
        <v>0</v>
      </c>
      <c r="F7" s="420">
        <f>Zeitbudget!L47</f>
        <v>0</v>
      </c>
      <c r="G7" s="421">
        <f t="shared" ref="G7:G22" si="7">IFERROR(F7/F$30*100,0)</f>
        <v>0</v>
      </c>
      <c r="H7" s="420">
        <f>Zeitbudget!P47</f>
        <v>0</v>
      </c>
      <c r="I7" s="421">
        <f t="shared" ref="I7:I22" si="8">IFERROR(H7/H$30*100,0)</f>
        <v>0</v>
      </c>
      <c r="J7" s="420">
        <f>Zeitbudget!T47</f>
        <v>0</v>
      </c>
      <c r="K7" s="421">
        <f t="shared" ref="K7:K22" si="9">IFERROR(J7/J$30*100,0)</f>
        <v>0</v>
      </c>
      <c r="L7" s="420">
        <f>Zeitbudget!AB47</f>
        <v>0</v>
      </c>
      <c r="M7" s="421">
        <f t="shared" si="1"/>
        <v>0</v>
      </c>
      <c r="N7" s="420">
        <f>Zeitbudget!X47</f>
        <v>0</v>
      </c>
      <c r="O7" s="421">
        <f t="shared" si="2"/>
        <v>0</v>
      </c>
      <c r="P7" s="420">
        <f>Zeitbudget!AF47</f>
        <v>0</v>
      </c>
      <c r="Q7" s="421">
        <f t="shared" si="3"/>
        <v>0</v>
      </c>
      <c r="R7" s="420">
        <f>Zeitbudget!AJ47</f>
        <v>0</v>
      </c>
      <c r="S7" s="421">
        <f t="shared" si="4"/>
        <v>0</v>
      </c>
      <c r="T7" s="420">
        <f>Zeitbudget!AN47</f>
        <v>0</v>
      </c>
      <c r="U7" s="421">
        <f t="shared" si="5"/>
        <v>0</v>
      </c>
      <c r="V7" s="459">
        <f t="shared" ref="V7:V20" si="10">SUM(D7+F7+H7+J7+L7+N7+P7+R7+T7)</f>
        <v>0</v>
      </c>
      <c r="W7" s="72"/>
      <c r="X7" s="76"/>
      <c r="Y7" s="76"/>
      <c r="Z7" s="76"/>
      <c r="AA7" s="76"/>
      <c r="AB7" s="76"/>
      <c r="AC7" s="76"/>
      <c r="AD7" s="76"/>
      <c r="AE7" s="76"/>
      <c r="AF7" s="76"/>
      <c r="AG7" s="76"/>
      <c r="AH7" s="76"/>
      <c r="AI7" s="76"/>
      <c r="AJ7" s="76"/>
      <c r="AK7" s="76"/>
      <c r="AL7" s="76"/>
      <c r="AM7" s="76"/>
      <c r="AN7" s="76"/>
      <c r="AO7" s="76"/>
      <c r="AP7" s="76"/>
      <c r="AQ7" s="76"/>
      <c r="AR7" s="76"/>
      <c r="AS7" s="76"/>
      <c r="AT7" s="76"/>
      <c r="AU7" s="76"/>
    </row>
    <row r="8" spans="1:47" s="69" customFormat="1" x14ac:dyDescent="0.3">
      <c r="A8" s="81" t="s">
        <v>43</v>
      </c>
      <c r="B8" s="85"/>
      <c r="C8" s="405">
        <f t="shared" si="6"/>
        <v>0</v>
      </c>
      <c r="D8" s="420">
        <f>Zeitbudget!$H58</f>
        <v>0</v>
      </c>
      <c r="E8" s="421">
        <f t="shared" si="0"/>
        <v>0</v>
      </c>
      <c r="F8" s="420">
        <f>Zeitbudget!L58</f>
        <v>0</v>
      </c>
      <c r="G8" s="421">
        <f t="shared" si="7"/>
        <v>0</v>
      </c>
      <c r="H8" s="420">
        <f>Zeitbudget!P58</f>
        <v>0</v>
      </c>
      <c r="I8" s="421">
        <f t="shared" si="8"/>
        <v>0</v>
      </c>
      <c r="J8" s="420">
        <f>Zeitbudget!T58</f>
        <v>0</v>
      </c>
      <c r="K8" s="421">
        <f t="shared" si="9"/>
        <v>0</v>
      </c>
      <c r="L8" s="420">
        <f>Zeitbudget!AB58</f>
        <v>0</v>
      </c>
      <c r="M8" s="421">
        <f t="shared" si="1"/>
        <v>0</v>
      </c>
      <c r="N8" s="420">
        <f>Zeitbudget!X58</f>
        <v>0</v>
      </c>
      <c r="O8" s="421">
        <f t="shared" si="2"/>
        <v>0</v>
      </c>
      <c r="P8" s="420">
        <f>Zeitbudget!AF58</f>
        <v>0</v>
      </c>
      <c r="Q8" s="421">
        <f t="shared" si="3"/>
        <v>0</v>
      </c>
      <c r="R8" s="420">
        <f>Zeitbudget!AJ58</f>
        <v>0</v>
      </c>
      <c r="S8" s="421">
        <f t="shared" si="4"/>
        <v>0</v>
      </c>
      <c r="T8" s="420">
        <f>Zeitbudget!AN58</f>
        <v>0</v>
      </c>
      <c r="U8" s="421">
        <f t="shared" si="5"/>
        <v>0</v>
      </c>
      <c r="V8" s="459">
        <f t="shared" ref="V8" si="11">SUM(D8+F8+H8+J8+L8+N8+P8+R8+T8)</f>
        <v>0</v>
      </c>
      <c r="W8" s="72"/>
      <c r="X8" s="71"/>
      <c r="Y8" s="71"/>
      <c r="Z8" s="71"/>
      <c r="AA8" s="71"/>
      <c r="AB8" s="71"/>
      <c r="AC8" s="71"/>
      <c r="AD8" s="71"/>
      <c r="AE8" s="71"/>
      <c r="AF8" s="71"/>
      <c r="AG8" s="71"/>
      <c r="AH8" s="71"/>
      <c r="AI8" s="71"/>
      <c r="AJ8" s="71"/>
      <c r="AK8" s="71"/>
      <c r="AL8" s="71"/>
      <c r="AM8" s="71"/>
      <c r="AN8" s="71"/>
      <c r="AO8" s="71"/>
      <c r="AP8" s="71"/>
      <c r="AQ8" s="71"/>
      <c r="AR8" s="71"/>
      <c r="AS8" s="71"/>
      <c r="AT8" s="71"/>
      <c r="AU8" s="71"/>
    </row>
    <row r="9" spans="1:47" s="69" customFormat="1" x14ac:dyDescent="0.3">
      <c r="A9" s="81" t="s">
        <v>183</v>
      </c>
      <c r="B9" s="85"/>
      <c r="C9" s="405">
        <f t="shared" si="6"/>
        <v>0</v>
      </c>
      <c r="D9" s="420">
        <f>Zeitbudget!H73</f>
        <v>0</v>
      </c>
      <c r="E9" s="421">
        <f t="shared" si="0"/>
        <v>0</v>
      </c>
      <c r="F9" s="420">
        <f>Zeitbudget!L73</f>
        <v>0</v>
      </c>
      <c r="G9" s="421">
        <f t="shared" si="7"/>
        <v>0</v>
      </c>
      <c r="H9" s="420">
        <f>Zeitbudget!P73</f>
        <v>0</v>
      </c>
      <c r="I9" s="421">
        <f t="shared" si="8"/>
        <v>0</v>
      </c>
      <c r="J9" s="420">
        <f>Zeitbudget!T73</f>
        <v>0</v>
      </c>
      <c r="K9" s="421">
        <f t="shared" si="9"/>
        <v>0</v>
      </c>
      <c r="L9" s="420">
        <f>Zeitbudget!AB73</f>
        <v>0</v>
      </c>
      <c r="M9" s="421">
        <f t="shared" si="1"/>
        <v>0</v>
      </c>
      <c r="N9" s="420">
        <f>Zeitbudget!X73</f>
        <v>0</v>
      </c>
      <c r="O9" s="421">
        <f t="shared" si="2"/>
        <v>0</v>
      </c>
      <c r="P9" s="420">
        <f>Zeitbudget!AF73</f>
        <v>0</v>
      </c>
      <c r="Q9" s="421">
        <f t="shared" si="3"/>
        <v>0</v>
      </c>
      <c r="R9" s="420">
        <f>Zeitbudget!AJ73</f>
        <v>0</v>
      </c>
      <c r="S9" s="421">
        <f t="shared" si="4"/>
        <v>0</v>
      </c>
      <c r="T9" s="420">
        <f>Zeitbudget!AN73</f>
        <v>0</v>
      </c>
      <c r="U9" s="421">
        <f t="shared" si="5"/>
        <v>0</v>
      </c>
      <c r="V9" s="459">
        <f t="shared" si="10"/>
        <v>0</v>
      </c>
      <c r="W9" s="72"/>
      <c r="X9" s="71"/>
      <c r="Y9" s="71"/>
      <c r="Z9" s="71"/>
      <c r="AA9" s="71"/>
      <c r="AB9" s="71"/>
      <c r="AC9" s="71"/>
      <c r="AD9" s="71"/>
      <c r="AE9" s="71"/>
      <c r="AF9" s="71"/>
      <c r="AG9" s="71"/>
      <c r="AH9" s="71"/>
      <c r="AI9" s="71"/>
      <c r="AJ9" s="71"/>
      <c r="AK9" s="71"/>
      <c r="AL9" s="71"/>
      <c r="AM9" s="71"/>
      <c r="AN9" s="71"/>
      <c r="AO9" s="71"/>
      <c r="AP9" s="71"/>
      <c r="AQ9" s="71"/>
      <c r="AR9" s="71"/>
      <c r="AS9" s="71"/>
      <c r="AT9" s="71"/>
      <c r="AU9" s="71"/>
    </row>
    <row r="10" spans="1:47" s="69" customFormat="1" x14ac:dyDescent="0.3">
      <c r="A10" s="82" t="s">
        <v>44</v>
      </c>
      <c r="B10" s="85"/>
      <c r="C10" s="405">
        <f t="shared" si="6"/>
        <v>0</v>
      </c>
      <c r="D10" s="420">
        <f>Zeitbudget!H85</f>
        <v>0</v>
      </c>
      <c r="E10" s="421">
        <f t="shared" si="0"/>
        <v>0</v>
      </c>
      <c r="F10" s="420">
        <f>Zeitbudget!L85</f>
        <v>0</v>
      </c>
      <c r="G10" s="421">
        <f t="shared" si="7"/>
        <v>0</v>
      </c>
      <c r="H10" s="420">
        <f>Zeitbudget!P85</f>
        <v>0</v>
      </c>
      <c r="I10" s="421">
        <f t="shared" si="8"/>
        <v>0</v>
      </c>
      <c r="J10" s="420">
        <f>Zeitbudget!T85</f>
        <v>0</v>
      </c>
      <c r="K10" s="421">
        <f t="shared" si="9"/>
        <v>0</v>
      </c>
      <c r="L10" s="420">
        <f>Zeitbudget!AB85</f>
        <v>0</v>
      </c>
      <c r="M10" s="421">
        <f t="shared" si="1"/>
        <v>0</v>
      </c>
      <c r="N10" s="420">
        <f>Zeitbudget!X85</f>
        <v>0</v>
      </c>
      <c r="O10" s="421">
        <f t="shared" si="2"/>
        <v>0</v>
      </c>
      <c r="P10" s="420">
        <f>Zeitbudget!AF85</f>
        <v>0</v>
      </c>
      <c r="Q10" s="421">
        <f t="shared" si="3"/>
        <v>0</v>
      </c>
      <c r="R10" s="420">
        <f>Zeitbudget!AJ85</f>
        <v>0</v>
      </c>
      <c r="S10" s="421">
        <f t="shared" si="4"/>
        <v>0</v>
      </c>
      <c r="T10" s="420">
        <f>Zeitbudget!AN85</f>
        <v>0</v>
      </c>
      <c r="U10" s="421">
        <f t="shared" si="5"/>
        <v>0</v>
      </c>
      <c r="V10" s="459">
        <f t="shared" si="10"/>
        <v>0</v>
      </c>
      <c r="W10" s="72"/>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row>
    <row r="11" spans="1:47" s="69" customFormat="1" x14ac:dyDescent="0.3">
      <c r="A11" s="82" t="s">
        <v>47</v>
      </c>
      <c r="B11" s="85"/>
      <c r="C11" s="405">
        <f t="shared" si="6"/>
        <v>0</v>
      </c>
      <c r="D11" s="420">
        <f>Zeitbudget!H93</f>
        <v>0</v>
      </c>
      <c r="E11" s="421">
        <f t="shared" si="0"/>
        <v>0</v>
      </c>
      <c r="F11" s="420">
        <f>Zeitbudget!L93</f>
        <v>0</v>
      </c>
      <c r="G11" s="421">
        <f t="shared" si="7"/>
        <v>0</v>
      </c>
      <c r="H11" s="420">
        <f>Zeitbudget!P93</f>
        <v>0</v>
      </c>
      <c r="I11" s="421">
        <f t="shared" si="8"/>
        <v>0</v>
      </c>
      <c r="J11" s="420">
        <f>Zeitbudget!T93</f>
        <v>0</v>
      </c>
      <c r="K11" s="421">
        <f t="shared" si="9"/>
        <v>0</v>
      </c>
      <c r="L11" s="420">
        <f>Zeitbudget!AB93</f>
        <v>0</v>
      </c>
      <c r="M11" s="421">
        <f t="shared" si="1"/>
        <v>0</v>
      </c>
      <c r="N11" s="420">
        <f>Zeitbudget!X93</f>
        <v>0</v>
      </c>
      <c r="O11" s="421">
        <f t="shared" si="2"/>
        <v>0</v>
      </c>
      <c r="P11" s="420">
        <f>Zeitbudget!AF93</f>
        <v>0</v>
      </c>
      <c r="Q11" s="421">
        <f t="shared" si="3"/>
        <v>0</v>
      </c>
      <c r="R11" s="420">
        <f>Zeitbudget!AJ93</f>
        <v>0</v>
      </c>
      <c r="S11" s="421">
        <f t="shared" si="4"/>
        <v>0</v>
      </c>
      <c r="T11" s="420">
        <f>Zeitbudget!AN93</f>
        <v>0</v>
      </c>
      <c r="U11" s="421">
        <f t="shared" si="5"/>
        <v>0</v>
      </c>
      <c r="V11" s="459">
        <f t="shared" si="10"/>
        <v>0</v>
      </c>
      <c r="W11" s="72"/>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row>
    <row r="12" spans="1:47" s="69" customFormat="1" x14ac:dyDescent="0.3">
      <c r="A12" s="82" t="s">
        <v>52</v>
      </c>
      <c r="B12" s="85"/>
      <c r="C12" s="405">
        <f t="shared" si="6"/>
        <v>0</v>
      </c>
      <c r="D12" s="420">
        <f>Zeitbudget!H100</f>
        <v>0</v>
      </c>
      <c r="E12" s="421">
        <f t="shared" si="0"/>
        <v>0</v>
      </c>
      <c r="F12" s="420">
        <f>Zeitbudget!L100</f>
        <v>0</v>
      </c>
      <c r="G12" s="421">
        <f t="shared" si="7"/>
        <v>0</v>
      </c>
      <c r="H12" s="420">
        <f>Zeitbudget!P100</f>
        <v>0</v>
      </c>
      <c r="I12" s="421">
        <f t="shared" si="8"/>
        <v>0</v>
      </c>
      <c r="J12" s="420">
        <f>Zeitbudget!T100</f>
        <v>0</v>
      </c>
      <c r="K12" s="421">
        <f t="shared" si="9"/>
        <v>0</v>
      </c>
      <c r="L12" s="420">
        <f>Zeitbudget!AB100</f>
        <v>0</v>
      </c>
      <c r="M12" s="421">
        <f t="shared" si="1"/>
        <v>0</v>
      </c>
      <c r="N12" s="420">
        <f>Zeitbudget!X100</f>
        <v>0</v>
      </c>
      <c r="O12" s="421">
        <f t="shared" si="2"/>
        <v>0</v>
      </c>
      <c r="P12" s="420">
        <f>Zeitbudget!AF100</f>
        <v>0</v>
      </c>
      <c r="Q12" s="421">
        <f t="shared" si="3"/>
        <v>0</v>
      </c>
      <c r="R12" s="420">
        <f>Zeitbudget!AJ100</f>
        <v>0</v>
      </c>
      <c r="S12" s="421">
        <f t="shared" si="4"/>
        <v>0</v>
      </c>
      <c r="T12" s="420">
        <f>Zeitbudget!AN100</f>
        <v>0</v>
      </c>
      <c r="U12" s="421">
        <f t="shared" si="5"/>
        <v>0</v>
      </c>
      <c r="V12" s="459">
        <f t="shared" si="10"/>
        <v>0</v>
      </c>
      <c r="W12" s="72"/>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row>
    <row r="13" spans="1:47" s="69" customFormat="1" x14ac:dyDescent="0.3">
      <c r="A13" s="82" t="s">
        <v>53</v>
      </c>
      <c r="B13" s="85"/>
      <c r="C13" s="405">
        <f t="shared" si="6"/>
        <v>0</v>
      </c>
      <c r="D13" s="420">
        <f>Zeitbudget!H123</f>
        <v>0</v>
      </c>
      <c r="E13" s="421">
        <f t="shared" si="0"/>
        <v>0</v>
      </c>
      <c r="F13" s="420">
        <f>Zeitbudget!L123</f>
        <v>0</v>
      </c>
      <c r="G13" s="421">
        <f t="shared" si="7"/>
        <v>0</v>
      </c>
      <c r="H13" s="420">
        <f>Zeitbudget!P123</f>
        <v>0</v>
      </c>
      <c r="I13" s="421">
        <f t="shared" si="8"/>
        <v>0</v>
      </c>
      <c r="J13" s="420">
        <f>Zeitbudget!T123</f>
        <v>0</v>
      </c>
      <c r="K13" s="421">
        <f t="shared" si="9"/>
        <v>0</v>
      </c>
      <c r="L13" s="420">
        <f>Zeitbudget!AB123</f>
        <v>0</v>
      </c>
      <c r="M13" s="421">
        <f t="shared" si="1"/>
        <v>0</v>
      </c>
      <c r="N13" s="420">
        <f>Zeitbudget!X123</f>
        <v>0</v>
      </c>
      <c r="O13" s="421">
        <f t="shared" si="2"/>
        <v>0</v>
      </c>
      <c r="P13" s="420">
        <f>Zeitbudget!AF123</f>
        <v>0</v>
      </c>
      <c r="Q13" s="421">
        <f t="shared" si="3"/>
        <v>0</v>
      </c>
      <c r="R13" s="420">
        <f>Zeitbudget!AJ123</f>
        <v>0</v>
      </c>
      <c r="S13" s="421">
        <f t="shared" si="4"/>
        <v>0</v>
      </c>
      <c r="T13" s="420">
        <f>Zeitbudget!AN123</f>
        <v>0</v>
      </c>
      <c r="U13" s="421">
        <f t="shared" si="5"/>
        <v>0</v>
      </c>
      <c r="V13" s="459">
        <f t="shared" si="10"/>
        <v>0</v>
      </c>
      <c r="W13" s="72"/>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row>
    <row r="14" spans="1:47" s="69" customFormat="1" x14ac:dyDescent="0.3">
      <c r="A14" s="82" t="s">
        <v>54</v>
      </c>
      <c r="B14" s="85"/>
      <c r="C14" s="405">
        <f t="shared" si="6"/>
        <v>0</v>
      </c>
      <c r="D14" s="420">
        <f>Zeitbudget!H110</f>
        <v>0</v>
      </c>
      <c r="E14" s="421">
        <f t="shared" si="0"/>
        <v>0</v>
      </c>
      <c r="F14" s="420">
        <f>Zeitbudget!L110</f>
        <v>0</v>
      </c>
      <c r="G14" s="421">
        <f t="shared" si="7"/>
        <v>0</v>
      </c>
      <c r="H14" s="420">
        <f>Zeitbudget!P110</f>
        <v>0</v>
      </c>
      <c r="I14" s="421">
        <f t="shared" si="8"/>
        <v>0</v>
      </c>
      <c r="J14" s="420">
        <f>Zeitbudget!T110</f>
        <v>0</v>
      </c>
      <c r="K14" s="421">
        <f t="shared" si="9"/>
        <v>0</v>
      </c>
      <c r="L14" s="420">
        <f>Zeitbudget!AB110</f>
        <v>0</v>
      </c>
      <c r="M14" s="421">
        <f t="shared" si="1"/>
        <v>0</v>
      </c>
      <c r="N14" s="420">
        <f>Zeitbudget!X110</f>
        <v>0</v>
      </c>
      <c r="O14" s="421">
        <f t="shared" si="2"/>
        <v>0</v>
      </c>
      <c r="P14" s="420">
        <f>Zeitbudget!AF110</f>
        <v>0</v>
      </c>
      <c r="Q14" s="421">
        <f t="shared" si="3"/>
        <v>0</v>
      </c>
      <c r="R14" s="420">
        <f>Zeitbudget!AJ110</f>
        <v>0</v>
      </c>
      <c r="S14" s="421">
        <f t="shared" si="4"/>
        <v>0</v>
      </c>
      <c r="T14" s="420">
        <f>Zeitbudget!AN110</f>
        <v>0</v>
      </c>
      <c r="U14" s="421">
        <f t="shared" si="5"/>
        <v>0</v>
      </c>
      <c r="V14" s="459">
        <f t="shared" si="10"/>
        <v>0</v>
      </c>
      <c r="W14" s="72"/>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row>
    <row r="15" spans="1:47" s="69" customFormat="1" x14ac:dyDescent="0.3">
      <c r="A15" s="82" t="s">
        <v>56</v>
      </c>
      <c r="B15" s="85"/>
      <c r="C15" s="405">
        <f t="shared" si="6"/>
        <v>0</v>
      </c>
      <c r="D15" s="420">
        <f>Zeitbudget!H131</f>
        <v>0</v>
      </c>
      <c r="E15" s="421">
        <f t="shared" si="0"/>
        <v>0</v>
      </c>
      <c r="F15" s="420">
        <f>Zeitbudget!L131</f>
        <v>0</v>
      </c>
      <c r="G15" s="421">
        <f t="shared" si="7"/>
        <v>0</v>
      </c>
      <c r="H15" s="420">
        <f>Zeitbudget!P131</f>
        <v>0</v>
      </c>
      <c r="I15" s="421">
        <f t="shared" si="8"/>
        <v>0</v>
      </c>
      <c r="J15" s="420">
        <f>Zeitbudget!T131</f>
        <v>0</v>
      </c>
      <c r="K15" s="421">
        <f t="shared" si="9"/>
        <v>0</v>
      </c>
      <c r="L15" s="420">
        <f>Zeitbudget!AB131</f>
        <v>0</v>
      </c>
      <c r="M15" s="421">
        <f t="shared" si="1"/>
        <v>0</v>
      </c>
      <c r="N15" s="420">
        <f>Zeitbudget!X131</f>
        <v>0</v>
      </c>
      <c r="O15" s="421">
        <f t="shared" si="2"/>
        <v>0</v>
      </c>
      <c r="P15" s="420">
        <f>Zeitbudget!AF131</f>
        <v>0</v>
      </c>
      <c r="Q15" s="421">
        <f t="shared" si="3"/>
        <v>0</v>
      </c>
      <c r="R15" s="420">
        <f>Zeitbudget!AJ131</f>
        <v>0</v>
      </c>
      <c r="S15" s="421">
        <f t="shared" si="4"/>
        <v>0</v>
      </c>
      <c r="T15" s="420">
        <f>Zeitbudget!AN131</f>
        <v>0</v>
      </c>
      <c r="U15" s="421">
        <f t="shared" si="5"/>
        <v>0</v>
      </c>
      <c r="V15" s="459">
        <f t="shared" si="10"/>
        <v>0</v>
      </c>
      <c r="W15" s="72"/>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row>
    <row r="16" spans="1:47" s="69" customFormat="1" x14ac:dyDescent="0.3">
      <c r="A16" s="82" t="s">
        <v>57</v>
      </c>
      <c r="B16" s="85"/>
      <c r="C16" s="405">
        <f t="shared" si="6"/>
        <v>0</v>
      </c>
      <c r="D16" s="420">
        <f>Zeitbudget!H179</f>
        <v>0</v>
      </c>
      <c r="E16" s="421">
        <f t="shared" si="0"/>
        <v>0</v>
      </c>
      <c r="F16" s="420">
        <f>Zeitbudget!L179</f>
        <v>0</v>
      </c>
      <c r="G16" s="421">
        <f t="shared" si="7"/>
        <v>0</v>
      </c>
      <c r="H16" s="420">
        <f>Zeitbudget!P179</f>
        <v>0</v>
      </c>
      <c r="I16" s="421">
        <f t="shared" si="8"/>
        <v>0</v>
      </c>
      <c r="J16" s="420">
        <f>Zeitbudget!T179</f>
        <v>0</v>
      </c>
      <c r="K16" s="421">
        <f t="shared" si="9"/>
        <v>0</v>
      </c>
      <c r="L16" s="420">
        <f>Zeitbudget!AB179</f>
        <v>0</v>
      </c>
      <c r="M16" s="421">
        <f t="shared" si="1"/>
        <v>0</v>
      </c>
      <c r="N16" s="420">
        <f>Zeitbudget!X179</f>
        <v>0</v>
      </c>
      <c r="O16" s="421">
        <f t="shared" si="2"/>
        <v>0</v>
      </c>
      <c r="P16" s="420">
        <f>Zeitbudget!AF179</f>
        <v>0</v>
      </c>
      <c r="Q16" s="421">
        <f t="shared" si="3"/>
        <v>0</v>
      </c>
      <c r="R16" s="420">
        <f>Zeitbudget!AJ179</f>
        <v>0</v>
      </c>
      <c r="S16" s="421">
        <f t="shared" si="4"/>
        <v>0</v>
      </c>
      <c r="T16" s="420">
        <f>Zeitbudget!AN179</f>
        <v>0</v>
      </c>
      <c r="U16" s="421">
        <f t="shared" si="5"/>
        <v>0</v>
      </c>
      <c r="V16" s="459">
        <f t="shared" si="10"/>
        <v>0</v>
      </c>
      <c r="W16" s="72"/>
      <c r="X16" s="71"/>
      <c r="Y16" s="71"/>
      <c r="Z16" s="71"/>
      <c r="AA16" s="71"/>
      <c r="AB16" s="71"/>
      <c r="AC16" s="71"/>
      <c r="AD16" s="71"/>
      <c r="AE16" s="71"/>
      <c r="AF16" s="71"/>
      <c r="AG16" s="71"/>
      <c r="AH16" s="71"/>
      <c r="AI16" s="71"/>
      <c r="AJ16" s="71"/>
      <c r="AK16" s="71"/>
      <c r="AL16" s="71"/>
      <c r="AM16" s="71"/>
      <c r="AN16" s="71"/>
      <c r="AO16" s="71"/>
      <c r="AP16" s="71"/>
      <c r="AQ16" s="71"/>
      <c r="AR16" s="71"/>
      <c r="AS16" s="71"/>
      <c r="AT16" s="71"/>
      <c r="AU16" s="71"/>
    </row>
    <row r="17" spans="1:47" s="69" customFormat="1" x14ac:dyDescent="0.3">
      <c r="A17" s="82" t="s">
        <v>58</v>
      </c>
      <c r="B17" s="85"/>
      <c r="C17" s="405">
        <f t="shared" si="6"/>
        <v>0</v>
      </c>
      <c r="D17" s="420">
        <f>Zeitbudget!H187</f>
        <v>0</v>
      </c>
      <c r="E17" s="421">
        <f t="shared" si="0"/>
        <v>0</v>
      </c>
      <c r="F17" s="420">
        <f>Zeitbudget!L187</f>
        <v>0</v>
      </c>
      <c r="G17" s="421">
        <f t="shared" si="7"/>
        <v>0</v>
      </c>
      <c r="H17" s="420">
        <f>Zeitbudget!P187</f>
        <v>0</v>
      </c>
      <c r="I17" s="421">
        <f t="shared" si="8"/>
        <v>0</v>
      </c>
      <c r="J17" s="420">
        <f>Zeitbudget!T187</f>
        <v>0</v>
      </c>
      <c r="K17" s="421">
        <f t="shared" si="9"/>
        <v>0</v>
      </c>
      <c r="L17" s="420">
        <f>Zeitbudget!AB187</f>
        <v>0</v>
      </c>
      <c r="M17" s="421">
        <f t="shared" si="1"/>
        <v>0</v>
      </c>
      <c r="N17" s="420">
        <f>Zeitbudget!X187</f>
        <v>0</v>
      </c>
      <c r="O17" s="421">
        <f t="shared" si="2"/>
        <v>0</v>
      </c>
      <c r="P17" s="420">
        <f>Zeitbudget!AF187</f>
        <v>0</v>
      </c>
      <c r="Q17" s="421">
        <f t="shared" si="3"/>
        <v>0</v>
      </c>
      <c r="R17" s="420">
        <f>Zeitbudget!AJ187</f>
        <v>0</v>
      </c>
      <c r="S17" s="421">
        <f t="shared" si="4"/>
        <v>0</v>
      </c>
      <c r="T17" s="420">
        <f>Zeitbudget!AN187</f>
        <v>0</v>
      </c>
      <c r="U17" s="421">
        <f t="shared" si="5"/>
        <v>0</v>
      </c>
      <c r="V17" s="459">
        <f t="shared" si="10"/>
        <v>0</v>
      </c>
      <c r="W17" s="72"/>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row>
    <row r="18" spans="1:47" s="69" customFormat="1" x14ac:dyDescent="0.3">
      <c r="A18" s="82" t="s">
        <v>55</v>
      </c>
      <c r="B18" s="85"/>
      <c r="C18" s="405">
        <f t="shared" si="6"/>
        <v>0</v>
      </c>
      <c r="D18" s="420">
        <f>Zeitbudget!H142</f>
        <v>0</v>
      </c>
      <c r="E18" s="421">
        <f t="shared" si="0"/>
        <v>0</v>
      </c>
      <c r="F18" s="420">
        <f>Zeitbudget!L142</f>
        <v>0</v>
      </c>
      <c r="G18" s="421">
        <f t="shared" si="7"/>
        <v>0</v>
      </c>
      <c r="H18" s="420">
        <f>Zeitbudget!P142</f>
        <v>0</v>
      </c>
      <c r="I18" s="421">
        <f t="shared" si="8"/>
        <v>0</v>
      </c>
      <c r="J18" s="420">
        <f>Zeitbudget!T142</f>
        <v>0</v>
      </c>
      <c r="K18" s="421">
        <f t="shared" si="9"/>
        <v>0</v>
      </c>
      <c r="L18" s="420">
        <f>Zeitbudget!AB142</f>
        <v>0</v>
      </c>
      <c r="M18" s="421">
        <f t="shared" si="1"/>
        <v>0</v>
      </c>
      <c r="N18" s="420">
        <f>Zeitbudget!X142</f>
        <v>0</v>
      </c>
      <c r="O18" s="421">
        <f t="shared" si="2"/>
        <v>0</v>
      </c>
      <c r="P18" s="420">
        <f>Zeitbudget!AF142</f>
        <v>0</v>
      </c>
      <c r="Q18" s="421">
        <f t="shared" si="3"/>
        <v>0</v>
      </c>
      <c r="R18" s="420">
        <f>Zeitbudget!AJ142</f>
        <v>0</v>
      </c>
      <c r="S18" s="421">
        <f t="shared" si="4"/>
        <v>0</v>
      </c>
      <c r="T18" s="420">
        <f>Zeitbudget!AN142</f>
        <v>0</v>
      </c>
      <c r="U18" s="421">
        <f t="shared" si="5"/>
        <v>0</v>
      </c>
      <c r="V18" s="459">
        <f t="shared" si="10"/>
        <v>0</v>
      </c>
      <c r="W18" s="72"/>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row>
    <row r="19" spans="1:47" s="69" customFormat="1" x14ac:dyDescent="0.3">
      <c r="A19" s="82" t="s">
        <v>59</v>
      </c>
      <c r="B19" s="85"/>
      <c r="C19" s="405">
        <f t="shared" si="6"/>
        <v>0</v>
      </c>
      <c r="D19" s="420">
        <f>Zeitbudget!H157</f>
        <v>0</v>
      </c>
      <c r="E19" s="421">
        <f t="shared" si="0"/>
        <v>0</v>
      </c>
      <c r="F19" s="420">
        <f>Zeitbudget!L157</f>
        <v>0</v>
      </c>
      <c r="G19" s="421">
        <f t="shared" si="7"/>
        <v>0</v>
      </c>
      <c r="H19" s="420">
        <f>Zeitbudget!P157</f>
        <v>0</v>
      </c>
      <c r="I19" s="421">
        <f t="shared" si="8"/>
        <v>0</v>
      </c>
      <c r="J19" s="420">
        <f>Zeitbudget!T157</f>
        <v>0</v>
      </c>
      <c r="K19" s="421">
        <f t="shared" si="9"/>
        <v>0</v>
      </c>
      <c r="L19" s="420">
        <f>Zeitbudget!AB157</f>
        <v>0</v>
      </c>
      <c r="M19" s="421">
        <f t="shared" si="1"/>
        <v>0</v>
      </c>
      <c r="N19" s="420">
        <f>Zeitbudget!X157</f>
        <v>0</v>
      </c>
      <c r="O19" s="421">
        <f t="shared" si="2"/>
        <v>0</v>
      </c>
      <c r="P19" s="420">
        <f>Zeitbudget!AF157</f>
        <v>0</v>
      </c>
      <c r="Q19" s="421">
        <f t="shared" si="3"/>
        <v>0</v>
      </c>
      <c r="R19" s="420">
        <f>Zeitbudget!AJ157</f>
        <v>0</v>
      </c>
      <c r="S19" s="421">
        <f t="shared" si="4"/>
        <v>0</v>
      </c>
      <c r="T19" s="420">
        <f>Zeitbudget!AN157</f>
        <v>0</v>
      </c>
      <c r="U19" s="421">
        <f t="shared" si="5"/>
        <v>0</v>
      </c>
      <c r="V19" s="459">
        <f t="shared" si="10"/>
        <v>0</v>
      </c>
      <c r="W19" s="72"/>
      <c r="X19" s="71"/>
      <c r="Y19" s="71"/>
      <c r="Z19" s="71"/>
      <c r="AA19" s="71"/>
      <c r="AB19" s="71"/>
      <c r="AC19" s="71"/>
      <c r="AD19" s="71"/>
      <c r="AE19" s="71"/>
      <c r="AF19" s="71"/>
      <c r="AG19" s="71"/>
      <c r="AH19" s="71"/>
      <c r="AI19" s="71"/>
      <c r="AJ19" s="71"/>
      <c r="AK19" s="71"/>
      <c r="AL19" s="71"/>
      <c r="AM19" s="71"/>
      <c r="AN19" s="71"/>
      <c r="AO19" s="71"/>
      <c r="AP19" s="71"/>
      <c r="AQ19" s="71"/>
      <c r="AR19" s="71"/>
      <c r="AS19" s="71"/>
      <c r="AT19" s="71"/>
      <c r="AU19" s="71"/>
    </row>
    <row r="20" spans="1:47" s="69" customFormat="1" x14ac:dyDescent="0.3">
      <c r="A20" s="82" t="s">
        <v>60</v>
      </c>
      <c r="B20" s="85"/>
      <c r="C20" s="405">
        <f t="shared" si="6"/>
        <v>0</v>
      </c>
      <c r="D20" s="420">
        <f>Zeitbudget!H189</f>
        <v>0</v>
      </c>
      <c r="E20" s="421">
        <f t="shared" si="0"/>
        <v>0</v>
      </c>
      <c r="F20" s="420">
        <f>Zeitbudget!L189</f>
        <v>0</v>
      </c>
      <c r="G20" s="421">
        <f t="shared" si="7"/>
        <v>0</v>
      </c>
      <c r="H20" s="420">
        <f>Zeitbudget!P189</f>
        <v>0</v>
      </c>
      <c r="I20" s="421">
        <f t="shared" si="8"/>
        <v>0</v>
      </c>
      <c r="J20" s="420">
        <f>Zeitbudget!T189</f>
        <v>0</v>
      </c>
      <c r="K20" s="421">
        <f t="shared" si="9"/>
        <v>0</v>
      </c>
      <c r="L20" s="420">
        <f>Zeitbudget!AB189</f>
        <v>0</v>
      </c>
      <c r="M20" s="421">
        <f t="shared" si="1"/>
        <v>0</v>
      </c>
      <c r="N20" s="420">
        <f>Zeitbudget!X189</f>
        <v>0</v>
      </c>
      <c r="O20" s="421">
        <f t="shared" si="2"/>
        <v>0</v>
      </c>
      <c r="P20" s="420">
        <f>Zeitbudget!AF189</f>
        <v>0</v>
      </c>
      <c r="Q20" s="421">
        <f t="shared" si="3"/>
        <v>0</v>
      </c>
      <c r="R20" s="420">
        <f>Zeitbudget!AJ189</f>
        <v>0</v>
      </c>
      <c r="S20" s="421">
        <f t="shared" si="4"/>
        <v>0</v>
      </c>
      <c r="T20" s="420">
        <f>Zeitbudget!AN189</f>
        <v>0</v>
      </c>
      <c r="U20" s="421">
        <f t="shared" si="5"/>
        <v>0</v>
      </c>
      <c r="V20" s="459">
        <f t="shared" si="10"/>
        <v>0</v>
      </c>
      <c r="W20" s="72"/>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row>
    <row r="21" spans="1:47" s="69" customFormat="1" x14ac:dyDescent="0.3">
      <c r="A21" s="82" t="s">
        <v>61</v>
      </c>
      <c r="B21" s="85"/>
      <c r="C21" s="405">
        <f t="shared" si="6"/>
        <v>0</v>
      </c>
      <c r="D21" s="420">
        <f>Zeitbudget!H191</f>
        <v>0</v>
      </c>
      <c r="E21" s="421">
        <f t="shared" si="0"/>
        <v>0</v>
      </c>
      <c r="F21" s="420">
        <f>Zeitbudget!L191</f>
        <v>0</v>
      </c>
      <c r="G21" s="421">
        <f t="shared" si="7"/>
        <v>0</v>
      </c>
      <c r="H21" s="420">
        <f>Zeitbudget!P191</f>
        <v>0</v>
      </c>
      <c r="I21" s="421">
        <f t="shared" si="8"/>
        <v>0</v>
      </c>
      <c r="J21" s="420">
        <f>Zeitbudget!T191</f>
        <v>0</v>
      </c>
      <c r="K21" s="421">
        <f t="shared" si="9"/>
        <v>0</v>
      </c>
      <c r="L21" s="420">
        <f>Zeitbudget!AB191</f>
        <v>0</v>
      </c>
      <c r="M21" s="421">
        <f t="shared" si="1"/>
        <v>0</v>
      </c>
      <c r="N21" s="420">
        <f>Zeitbudget!X191</f>
        <v>0</v>
      </c>
      <c r="O21" s="421">
        <f t="shared" si="2"/>
        <v>0</v>
      </c>
      <c r="P21" s="420">
        <f>Zeitbudget!AF191</f>
        <v>0</v>
      </c>
      <c r="Q21" s="421">
        <f t="shared" si="3"/>
        <v>0</v>
      </c>
      <c r="R21" s="420">
        <f>Zeitbudget!AJ191</f>
        <v>0</v>
      </c>
      <c r="S21" s="421">
        <f t="shared" si="4"/>
        <v>0</v>
      </c>
      <c r="T21" s="420">
        <f>Zeitbudget!AN191</f>
        <v>0</v>
      </c>
      <c r="U21" s="421">
        <f t="shared" si="5"/>
        <v>0</v>
      </c>
      <c r="V21" s="459">
        <f>SUM(D21+F21+H21+J21+L21+N21+P21+R21+T21)</f>
        <v>0</v>
      </c>
      <c r="W21" s="72"/>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row>
    <row r="22" spans="1:47" s="69" customFormat="1" x14ac:dyDescent="0.3">
      <c r="A22" s="82" t="s">
        <v>62</v>
      </c>
      <c r="B22" s="85"/>
      <c r="C22" s="405">
        <f t="shared" si="6"/>
        <v>0</v>
      </c>
      <c r="D22" s="420">
        <f>Zeitbudget!H196</f>
        <v>0</v>
      </c>
      <c r="E22" s="421">
        <f t="shared" si="0"/>
        <v>0</v>
      </c>
      <c r="F22" s="420">
        <f>Zeitbudget!L196</f>
        <v>0</v>
      </c>
      <c r="G22" s="421">
        <f t="shared" si="7"/>
        <v>0</v>
      </c>
      <c r="H22" s="420">
        <f>Zeitbudget!P196</f>
        <v>0</v>
      </c>
      <c r="I22" s="421">
        <f t="shared" si="8"/>
        <v>0</v>
      </c>
      <c r="J22" s="420">
        <f>Zeitbudget!T196</f>
        <v>0</v>
      </c>
      <c r="K22" s="421">
        <f t="shared" si="9"/>
        <v>0</v>
      </c>
      <c r="L22" s="420">
        <f>Zeitbudget!AB196</f>
        <v>0</v>
      </c>
      <c r="M22" s="421">
        <f t="shared" si="1"/>
        <v>0</v>
      </c>
      <c r="N22" s="420">
        <f>Zeitbudget!K196</f>
        <v>0</v>
      </c>
      <c r="O22" s="421">
        <f t="shared" si="2"/>
        <v>0</v>
      </c>
      <c r="P22" s="420">
        <f>Zeitbudget!AF196</f>
        <v>0</v>
      </c>
      <c r="Q22" s="421">
        <f t="shared" si="3"/>
        <v>0</v>
      </c>
      <c r="R22" s="420">
        <f>Zeitbudget!AJ196</f>
        <v>0</v>
      </c>
      <c r="S22" s="421">
        <f t="shared" si="4"/>
        <v>0</v>
      </c>
      <c r="T22" s="420">
        <f>Zeitbudget!AN196</f>
        <v>0</v>
      </c>
      <c r="U22" s="421">
        <f t="shared" si="5"/>
        <v>0</v>
      </c>
      <c r="V22" s="459">
        <f>SUM(D22+F22+H22+J22+L22+N22+P22+R22+T22)</f>
        <v>0</v>
      </c>
      <c r="W22" s="72"/>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row>
    <row r="23" spans="1:47" s="69" customFormat="1" ht="27.6" x14ac:dyDescent="0.3">
      <c r="A23" s="82" t="s">
        <v>69</v>
      </c>
      <c r="B23" s="86"/>
      <c r="C23" s="406"/>
      <c r="D23" s="420">
        <f>SUM(D5:D22)</f>
        <v>0</v>
      </c>
      <c r="E23" s="422"/>
      <c r="F23" s="420">
        <f>SUM(F5:F22)</f>
        <v>0</v>
      </c>
      <c r="G23" s="422"/>
      <c r="H23" s="420">
        <f>SUM(H5:H22)</f>
        <v>0</v>
      </c>
      <c r="I23" s="422"/>
      <c r="J23" s="420">
        <f>SUM(J5:J22)</f>
        <v>0</v>
      </c>
      <c r="K23" s="422"/>
      <c r="L23" s="420">
        <f>SUM(L5:L22)</f>
        <v>0</v>
      </c>
      <c r="M23" s="422"/>
      <c r="N23" s="420">
        <f>SUM(N5:N22)</f>
        <v>0</v>
      </c>
      <c r="O23" s="422"/>
      <c r="P23" s="420">
        <f>SUM(P5:P22)</f>
        <v>0</v>
      </c>
      <c r="Q23" s="428"/>
      <c r="R23" s="420">
        <f>SUM(R5:R22)</f>
        <v>0</v>
      </c>
      <c r="S23" s="428"/>
      <c r="T23" s="420">
        <f>SUM(T5:T22)</f>
        <v>0</v>
      </c>
      <c r="U23" s="428"/>
      <c r="V23" s="459"/>
      <c r="W23" s="72"/>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row>
    <row r="24" spans="1:47" s="69" customFormat="1" ht="27.6" x14ac:dyDescent="0.3">
      <c r="A24" s="82" t="s">
        <v>68</v>
      </c>
      <c r="B24" s="87"/>
      <c r="C24" s="407"/>
      <c r="D24" s="420">
        <f>Jahresstunden!C32</f>
        <v>0</v>
      </c>
      <c r="E24" s="422"/>
      <c r="F24" s="420">
        <f>Jahresstunden!E32</f>
        <v>0</v>
      </c>
      <c r="G24" s="422"/>
      <c r="H24" s="420">
        <f>Jahresstunden!G32</f>
        <v>0</v>
      </c>
      <c r="I24" s="422"/>
      <c r="J24" s="420">
        <f>Jahresstunden!I32</f>
        <v>0</v>
      </c>
      <c r="K24" s="422"/>
      <c r="L24" s="420">
        <f>Jahresstunden!M32</f>
        <v>0</v>
      </c>
      <c r="M24" s="422"/>
      <c r="N24" s="420">
        <f>Jahresstunden!K32</f>
        <v>0</v>
      </c>
      <c r="O24" s="422"/>
      <c r="P24" s="420">
        <f>Jahresstunden!O32</f>
        <v>0</v>
      </c>
      <c r="Q24" s="422"/>
      <c r="R24" s="420">
        <f>Jahresstunden!Q32</f>
        <v>0</v>
      </c>
      <c r="S24" s="422"/>
      <c r="T24" s="420">
        <f>Jahresstunden!S32</f>
        <v>0</v>
      </c>
      <c r="U24" s="422"/>
      <c r="V24" s="459">
        <f t="shared" ref="V24:V27" si="12">SUM(D24+F24+H24+J24+L24+N24+P24+R24+T24)</f>
        <v>0</v>
      </c>
      <c r="W24" s="72"/>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row>
    <row r="25" spans="1:47" s="69" customFormat="1" x14ac:dyDescent="0.3">
      <c r="A25" s="82" t="s">
        <v>16</v>
      </c>
      <c r="B25" s="87"/>
      <c r="C25" s="406"/>
      <c r="D25" s="420">
        <f>SUM(D23:D24)</f>
        <v>0</v>
      </c>
      <c r="E25" s="422"/>
      <c r="F25" s="420">
        <f>SUM(F23:F24)</f>
        <v>0</v>
      </c>
      <c r="G25" s="422"/>
      <c r="H25" s="420">
        <f>SUM(H23:H24)</f>
        <v>0</v>
      </c>
      <c r="I25" s="422"/>
      <c r="J25" s="420">
        <f>SUM(J23:J24)</f>
        <v>0</v>
      </c>
      <c r="K25" s="422"/>
      <c r="L25" s="420">
        <f>SUM(L23:L24)</f>
        <v>0</v>
      </c>
      <c r="M25" s="422"/>
      <c r="N25" s="420">
        <f>SUM(N23:N24)</f>
        <v>0</v>
      </c>
      <c r="O25" s="422"/>
      <c r="P25" s="420">
        <f>SUM(P23:P24)</f>
        <v>0</v>
      </c>
      <c r="Q25" s="422"/>
      <c r="R25" s="420">
        <f>SUM(R23:R24)</f>
        <v>0</v>
      </c>
      <c r="S25" s="422"/>
      <c r="T25" s="420">
        <f>SUM(T23:T24)</f>
        <v>0</v>
      </c>
      <c r="U25" s="422"/>
      <c r="V25" s="459">
        <f>SUM(D25+F25+H25+J25+L25+N25+P25+R25+T25)</f>
        <v>0</v>
      </c>
      <c r="W25" s="72"/>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row>
    <row r="26" spans="1:47" s="69" customFormat="1" x14ac:dyDescent="0.3">
      <c r="A26" s="82" t="s">
        <v>63</v>
      </c>
      <c r="B26" s="87"/>
      <c r="C26" s="407"/>
      <c r="D26" s="420">
        <f>Jahresstunden!C7</f>
        <v>0</v>
      </c>
      <c r="E26" s="422"/>
      <c r="F26" s="420">
        <f>Jahresstunden!E7</f>
        <v>0</v>
      </c>
      <c r="G26" s="422"/>
      <c r="H26" s="420">
        <f>Jahresstunden!G7</f>
        <v>0</v>
      </c>
      <c r="I26" s="422"/>
      <c r="J26" s="420">
        <f>Jahresstunden!I7</f>
        <v>0</v>
      </c>
      <c r="K26" s="422"/>
      <c r="L26" s="420">
        <f>Jahresstunden!M7</f>
        <v>0</v>
      </c>
      <c r="M26" s="422"/>
      <c r="N26" s="420">
        <f>Jahresstunden!K7</f>
        <v>0</v>
      </c>
      <c r="O26" s="422"/>
      <c r="P26" s="420">
        <f>Jahresstunden!O7</f>
        <v>0</v>
      </c>
      <c r="Q26" s="422"/>
      <c r="R26" s="420">
        <f>Jahresstunden!Q7</f>
        <v>0</v>
      </c>
      <c r="S26" s="422"/>
      <c r="T26" s="420">
        <f>Jahresstunden!S7</f>
        <v>0</v>
      </c>
      <c r="U26" s="422"/>
      <c r="V26" s="459">
        <f t="shared" si="12"/>
        <v>0</v>
      </c>
      <c r="W26" s="72"/>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row>
    <row r="27" spans="1:47" s="69" customFormat="1" x14ac:dyDescent="0.3">
      <c r="A27" s="82" t="s">
        <v>64</v>
      </c>
      <c r="B27" s="87"/>
      <c r="C27" s="407"/>
      <c r="D27" s="420">
        <f>D25-D26</f>
        <v>0</v>
      </c>
      <c r="E27" s="422"/>
      <c r="F27" s="420">
        <f t="shared" ref="F27:L27" si="13">F25-F26</f>
        <v>0</v>
      </c>
      <c r="G27" s="422"/>
      <c r="H27" s="420">
        <f t="shared" si="13"/>
        <v>0</v>
      </c>
      <c r="I27" s="422"/>
      <c r="J27" s="420">
        <f t="shared" si="13"/>
        <v>0</v>
      </c>
      <c r="K27" s="422"/>
      <c r="L27" s="420">
        <f t="shared" si="13"/>
        <v>0</v>
      </c>
      <c r="M27" s="422"/>
      <c r="N27" s="420">
        <f>N25-N26</f>
        <v>0</v>
      </c>
      <c r="O27" s="422"/>
      <c r="P27" s="420">
        <f t="shared" ref="P27:T27" si="14">P25-P26</f>
        <v>0</v>
      </c>
      <c r="Q27" s="422"/>
      <c r="R27" s="420">
        <f t="shared" si="14"/>
        <v>0</v>
      </c>
      <c r="S27" s="422"/>
      <c r="T27" s="420">
        <f t="shared" si="14"/>
        <v>0</v>
      </c>
      <c r="U27" s="422"/>
      <c r="V27" s="459">
        <f t="shared" si="12"/>
        <v>0</v>
      </c>
      <c r="W27" s="72"/>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row>
    <row r="28" spans="1:47" s="69" customFormat="1" x14ac:dyDescent="0.3">
      <c r="A28" s="82" t="s">
        <v>67</v>
      </c>
      <c r="B28" s="77"/>
      <c r="C28" s="407"/>
      <c r="D28" s="423">
        <f>IFERROR(D27/D26,0)</f>
        <v>0</v>
      </c>
      <c r="E28" s="424"/>
      <c r="F28" s="423">
        <f>IFERROR(F27/F26,0)</f>
        <v>0</v>
      </c>
      <c r="G28" s="424"/>
      <c r="H28" s="423">
        <f>IFERROR(H27/H26,0)</f>
        <v>0</v>
      </c>
      <c r="I28" s="424"/>
      <c r="J28" s="423">
        <f>IFERROR(J27/J26,0)</f>
        <v>0</v>
      </c>
      <c r="K28" s="424"/>
      <c r="L28" s="423">
        <f>IFERROR(L27/L26,0)</f>
        <v>0</v>
      </c>
      <c r="M28" s="424"/>
      <c r="N28" s="423">
        <f>IFERROR(N27/N26,0)</f>
        <v>0</v>
      </c>
      <c r="O28" s="424"/>
      <c r="P28" s="423">
        <f>IFERROR(P27/P26,0)</f>
        <v>0</v>
      </c>
      <c r="Q28" s="424"/>
      <c r="R28" s="423">
        <f>IFERROR(R27/R26,0)</f>
        <v>0</v>
      </c>
      <c r="S28" s="424"/>
      <c r="T28" s="423">
        <f>IFERROR(T27/T26,0)</f>
        <v>0</v>
      </c>
      <c r="U28" s="424"/>
      <c r="V28" s="460"/>
      <c r="W28" s="74"/>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row>
    <row r="29" spans="1:47" s="69" customFormat="1" x14ac:dyDescent="0.3">
      <c r="A29" s="83"/>
      <c r="B29" s="77"/>
      <c r="C29" s="408"/>
      <c r="D29" s="425"/>
      <c r="E29" s="426"/>
      <c r="F29" s="425"/>
      <c r="G29" s="426"/>
      <c r="H29" s="425"/>
      <c r="I29" s="426"/>
      <c r="J29" s="425"/>
      <c r="K29" s="426"/>
      <c r="L29" s="425"/>
      <c r="M29" s="426"/>
      <c r="N29" s="425"/>
      <c r="O29" s="426"/>
      <c r="P29" s="425"/>
      <c r="Q29" s="426"/>
      <c r="R29" s="425"/>
      <c r="S29" s="426"/>
      <c r="T29" s="425"/>
      <c r="U29" s="426"/>
      <c r="V29" s="46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row>
    <row r="30" spans="1:47" s="69" customFormat="1" ht="27.6" x14ac:dyDescent="0.3">
      <c r="A30" s="82" t="s">
        <v>69</v>
      </c>
      <c r="B30" s="77"/>
      <c r="C30" s="409">
        <f>SUM(C5:C29)</f>
        <v>0</v>
      </c>
      <c r="D30" s="420">
        <f>SUM(D5:D22)</f>
        <v>0</v>
      </c>
      <c r="E30" s="421">
        <f t="shared" ref="E30:P30" si="15">SUM(E5:E22)</f>
        <v>0</v>
      </c>
      <c r="F30" s="420">
        <f t="shared" si="15"/>
        <v>0</v>
      </c>
      <c r="G30" s="421">
        <f>SUM(G5:G22)</f>
        <v>0</v>
      </c>
      <c r="H30" s="420">
        <f t="shared" si="15"/>
        <v>0</v>
      </c>
      <c r="I30" s="421">
        <f t="shared" si="15"/>
        <v>0</v>
      </c>
      <c r="J30" s="420">
        <f t="shared" si="15"/>
        <v>0</v>
      </c>
      <c r="K30" s="421">
        <f t="shared" si="15"/>
        <v>0</v>
      </c>
      <c r="L30" s="420">
        <f t="shared" si="15"/>
        <v>0</v>
      </c>
      <c r="M30" s="421">
        <f>SUM(M5:M22)</f>
        <v>0</v>
      </c>
      <c r="N30" s="420">
        <f t="shared" si="15"/>
        <v>0</v>
      </c>
      <c r="O30" s="421">
        <f>SUM(O5:O22)</f>
        <v>0</v>
      </c>
      <c r="P30" s="420">
        <f t="shared" si="15"/>
        <v>0</v>
      </c>
      <c r="Q30" s="421">
        <f>SUM(Q5:Q22)</f>
        <v>0</v>
      </c>
      <c r="R30" s="420">
        <f>SUM(R5:R22)</f>
        <v>0</v>
      </c>
      <c r="S30" s="421">
        <f>SUM(S5:S22)</f>
        <v>0</v>
      </c>
      <c r="T30" s="420">
        <f>SUM(T5:T22)</f>
        <v>0</v>
      </c>
      <c r="U30" s="421">
        <f>SUM(U5:U22)</f>
        <v>0</v>
      </c>
      <c r="V30" s="459">
        <f t="shared" ref="V30" si="16">SUM(D30+F30+H30+J30+L30+N30+P30+R30+T30)</f>
        <v>0</v>
      </c>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row>
  </sheetData>
  <sheetProtection sheet="1" objects="1" scenarios="1" selectLockedCells="1" selectUnlockedCells="1"/>
  <pageMargins left="0.19685039370078741" right="0.19685039370078741" top="0.98425196850393704" bottom="0.98425196850393704" header="0.51181102362204722" footer="0.51181102362204722"/>
  <pageSetup paperSize="9" orientation="portrait" r:id="rId1"/>
  <headerFooter alignWithMargins="0">
    <oddHeader xml:space="preserve">&amp;C&amp;"Arial,Fett"Zeitbudget - Übersicht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3.2"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Jahresstunden</vt:lpstr>
      <vt:lpstr>Zeitbudget</vt:lpstr>
      <vt:lpstr>Schwerpunktsetzung</vt:lpstr>
      <vt:lpstr>Tabelle2</vt:lpstr>
      <vt:lpstr>Zeitbudget!Drucktitel</vt:lpstr>
      <vt:lpstr>Zeitbudget!Print_Titles</vt:lpstr>
    </vt:vector>
  </TitlesOfParts>
  <Company>Privat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Kurt Bosshard</dc:creator>
  <cp:lastModifiedBy>Kurt Bosshard</cp:lastModifiedBy>
  <cp:lastPrinted>2015-12-09T07:07:42Z</cp:lastPrinted>
  <dcterms:created xsi:type="dcterms:W3CDTF">2005-11-15T08:12:22Z</dcterms:created>
  <dcterms:modified xsi:type="dcterms:W3CDTF">2016-11-18T09:37:49Z</dcterms:modified>
</cp:coreProperties>
</file>